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ate1904="1"/>
  <mc:AlternateContent xmlns:mc="http://schemas.openxmlformats.org/markup-compatibility/2006">
    <mc:Choice Requires="x15">
      <x15ac:absPath xmlns:x15ac="http://schemas.microsoft.com/office/spreadsheetml/2010/11/ac" url="/Users/abaskara/Desktop/"/>
    </mc:Choice>
  </mc:AlternateContent>
  <xr:revisionPtr revIDLastSave="0" documentId="8_{AB1CE8E4-F5E5-E548-B606-60D44C8D01A9}" xr6:coauthVersionLast="36" xr6:coauthVersionMax="36" xr10:uidLastSave="{00000000-0000-0000-0000-000000000000}"/>
  <bookViews>
    <workbookView xWindow="520" yWindow="460" windowWidth="25640" windowHeight="25500" tabRatio="500" activeTab="1" xr2:uid="{00000000-000D-0000-FFFF-FFFF00000000}"/>
  </bookViews>
  <sheets>
    <sheet name="Formulaire" sheetId="1" r:id="rId1"/>
    <sheet name="CoursSGM" sheetId="2" r:id="rId2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D16" i="1"/>
  <c r="E5" i="1"/>
  <c r="G16" i="1"/>
  <c r="E16" i="1"/>
  <c r="C16" i="1"/>
  <c r="B7" i="1"/>
  <c r="D61" i="1"/>
  <c r="D60" i="1"/>
  <c r="D66" i="1"/>
  <c r="G41" i="1"/>
  <c r="G40" i="1"/>
  <c r="G39" i="1"/>
  <c r="G38" i="1"/>
  <c r="G37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D62" i="1"/>
  <c r="D63" i="1"/>
  <c r="D68" i="1"/>
  <c r="D67" i="1"/>
</calcChain>
</file>

<file path=xl/sharedStrings.xml><?xml version="1.0" encoding="utf-8"?>
<sst xmlns="http://schemas.openxmlformats.org/spreadsheetml/2006/main" count="716" uniqueCount="306">
  <si>
    <t>Etudiant:</t>
  </si>
  <si>
    <t>Prénom et nom de l'étudiant</t>
  </si>
  <si>
    <t>Date:</t>
  </si>
  <si>
    <t>jj.mm.aaaa</t>
  </si>
  <si>
    <t>Filière:</t>
  </si>
  <si>
    <t>aucune</t>
  </si>
  <si>
    <t>Conseiller:</t>
  </si>
  <si>
    <t>Mineur:</t>
    <phoneticPr fontId="4" type="noConversion"/>
  </si>
  <si>
    <t>aucun</t>
  </si>
  <si>
    <t>Visa conseiller de filière:</t>
  </si>
  <si>
    <t>Cours</t>
  </si>
  <si>
    <t>Code</t>
  </si>
  <si>
    <t>ECTS</t>
  </si>
  <si>
    <t>Semestre d'enseignement</t>
  </si>
  <si>
    <t>Semestre dans le plan</t>
  </si>
  <si>
    <t>Filière</t>
  </si>
  <si>
    <t>Cours SGM</t>
  </si>
  <si>
    <t>à définir</t>
  </si>
  <si>
    <t>Cours BA</t>
  </si>
  <si>
    <t>Bloc Projets</t>
  </si>
  <si>
    <t>Projet Génie Mécanique I</t>
  </si>
  <si>
    <t>ME-401</t>
  </si>
  <si>
    <t>Aut./Prin.</t>
  </si>
  <si>
    <t>SHS: Introduction au projet</t>
  </si>
  <si>
    <t>Aut.</t>
  </si>
  <si>
    <t>SHS: Projet</t>
  </si>
  <si>
    <t>Prin.</t>
  </si>
  <si>
    <t>Cours hors SGM</t>
  </si>
  <si>
    <t>Respect du reglement</t>
  </si>
  <si>
    <t>Nombre total d'ECTS  (≥ 90)</t>
  </si>
  <si>
    <t>Nombre d'ECTS en SGM (≥ 44)</t>
  </si>
  <si>
    <t>Nombre d'ECTS de filière (≥ 18)</t>
  </si>
  <si>
    <t>Nombre d'ECTS du Mineur (≥ 30)</t>
  </si>
  <si>
    <t>Charge de travail par semestre</t>
  </si>
  <si>
    <t>Nombre d'ECTS 1er semestre (≥ 25 et ≤35)</t>
  </si>
  <si>
    <t>Nombre d'ECTS 2ème semestre (≥ 25 et ≤35)</t>
  </si>
  <si>
    <t>Nombre d'ECTS 3ème semestre (≥ 25 et ≤35)</t>
  </si>
  <si>
    <t>Approbation du Directeur de Section pour cours BA requise.</t>
  </si>
  <si>
    <t>Signature:</t>
  </si>
  <si>
    <t>Aéro-Hydrodynamique</t>
  </si>
  <si>
    <t>Automatique et Mécatronique</t>
  </si>
  <si>
    <t>Conception et Production</t>
  </si>
  <si>
    <t>Énergie</t>
  </si>
  <si>
    <t>Mécanique des solides et des structures</t>
  </si>
  <si>
    <t>Biomécanique</t>
  </si>
  <si>
    <t>Fiche</t>
  </si>
  <si>
    <t>Enseignant</t>
  </si>
  <si>
    <t>A</t>
  </si>
  <si>
    <t>B</t>
  </si>
  <si>
    <t>C</t>
  </si>
  <si>
    <t>D</t>
  </si>
  <si>
    <t>E</t>
  </si>
  <si>
    <t>F</t>
  </si>
  <si>
    <t>Sem.</t>
  </si>
  <si>
    <t>Exam.</t>
  </si>
  <si>
    <t>Cours gérés par la SGM</t>
  </si>
  <si>
    <t>Advanced control systems</t>
  </si>
  <si>
    <t>link</t>
  </si>
  <si>
    <t>ME-524</t>
  </si>
  <si>
    <t>Karimi</t>
  </si>
  <si>
    <t>sans retrait/no withdrawal</t>
  </si>
  <si>
    <t>Advanced energetics</t>
  </si>
  <si>
    <t>ME-451</t>
  </si>
  <si>
    <t>Maréchal</t>
  </si>
  <si>
    <t>Advanced heat transfer</t>
  </si>
  <si>
    <t>ME-465</t>
  </si>
  <si>
    <t>Haussener</t>
  </si>
  <si>
    <t>Advanced solid mechanics  (pas donné en 2018-19)</t>
  </si>
  <si>
    <t>ME-436</t>
  </si>
  <si>
    <t>Curtin</t>
  </si>
  <si>
    <t>Advanced additive manufacturing technologies</t>
  </si>
  <si>
    <t>MICRO-413</t>
  </si>
  <si>
    <t>Boillat/Moser/Brugger</t>
  </si>
  <si>
    <t>Aerodynamics</t>
  </si>
  <si>
    <t>ME-445</t>
  </si>
  <si>
    <t>Mulleners</t>
  </si>
  <si>
    <t>Aéroélasticité et intéraction fluide-structure</t>
  </si>
  <si>
    <t>ME-435</t>
  </si>
  <si>
    <t>Farhat</t>
  </si>
  <si>
    <t>Applied mechanical design</t>
  </si>
  <si>
    <t>ME-403</t>
  </si>
  <si>
    <t>Schiffmann</t>
  </si>
  <si>
    <t>Bases de la robotique</t>
  </si>
  <si>
    <t>MICRO-450</t>
  </si>
  <si>
    <t>Bleuler/Bouri</t>
  </si>
  <si>
    <t>Biomechanics of the cardiovascular system</t>
  </si>
  <si>
    <t>ME-481</t>
  </si>
  <si>
    <t>Stergiopulos</t>
  </si>
  <si>
    <t>Biomechanics of the musculoskeletal system</t>
  </si>
  <si>
    <t>ME-482</t>
  </si>
  <si>
    <t>Pioletti</t>
  </si>
  <si>
    <t>Cavitation et phénomènes d'interface</t>
  </si>
  <si>
    <t>ME-462</t>
  </si>
  <si>
    <t>Commande non linéaire</t>
  </si>
  <si>
    <t>ME-523</t>
  </si>
  <si>
    <t>Müllhaupt</t>
  </si>
  <si>
    <t>Composites polymères + TP</t>
  </si>
  <si>
    <t>MSE-340</t>
  </si>
  <si>
    <t>Bourban/Michaud + Bourban</t>
  </si>
  <si>
    <t>Computational multi-scale modeling of solids</t>
  </si>
  <si>
    <t>ME-414</t>
  </si>
  <si>
    <t>Derlet</t>
  </si>
  <si>
    <t>Conception mécanique intégrée</t>
  </si>
  <si>
    <t>ME-418</t>
  </si>
  <si>
    <t>Continuous improvement of manufacturing systems</t>
  </si>
  <si>
    <t>ME-498</t>
  </si>
  <si>
    <t>Kaboli</t>
  </si>
  <si>
    <t>Dynamique numérique des solides et des structures</t>
  </si>
  <si>
    <t>ME-473</t>
  </si>
  <si>
    <t>Gmür</t>
  </si>
  <si>
    <t>Engines and fuel cells</t>
  </si>
  <si>
    <t>ME-551</t>
  </si>
  <si>
    <t>van Herle</t>
  </si>
  <si>
    <t>Experimental methods in engineering mechanics</t>
  </si>
  <si>
    <t>ME-412</t>
  </si>
  <si>
    <t>Kolinski</t>
  </si>
  <si>
    <t>Fracture mechanics</t>
  </si>
  <si>
    <t>ME-432</t>
  </si>
  <si>
    <t>Botsis</t>
  </si>
  <si>
    <t>Fundamentals of computer aided manufacturing</t>
  </si>
  <si>
    <t>ME-416</t>
  </si>
  <si>
    <t>Kyritsis</t>
  </si>
  <si>
    <t>Hydraulic turbomachines</t>
  </si>
  <si>
    <t>ME-453</t>
  </si>
  <si>
    <t>Avellan</t>
  </si>
  <si>
    <t>Hydrodynamics</t>
  </si>
  <si>
    <t>ME-444</t>
  </si>
  <si>
    <t>Gallaire</t>
  </si>
  <si>
    <t>Hydrodynamique acoustique</t>
  </si>
  <si>
    <t>ME-443</t>
  </si>
  <si>
    <t>Nicolet</t>
  </si>
  <si>
    <t>Instability</t>
  </si>
  <si>
    <t>ME-466</t>
  </si>
  <si>
    <t>Introduction to additive manufacturing</t>
  </si>
  <si>
    <t>ME-413</t>
  </si>
  <si>
    <t>Introduction to nuclear engineering</t>
  </si>
  <si>
    <t>ME-464</t>
  </si>
  <si>
    <t>Pautz/Hursin</t>
  </si>
  <si>
    <t>Lifecycle performance of product systems</t>
  </si>
  <si>
    <t>ME-516</t>
  </si>
  <si>
    <t>Kyritsis/Friot</t>
  </si>
  <si>
    <t>Mechanical product design and development</t>
  </si>
  <si>
    <t>ME-410</t>
  </si>
  <si>
    <t>Paik</t>
  </si>
  <si>
    <t>Micro/Nano robotics</t>
  </si>
  <si>
    <t>Sakar</t>
  </si>
  <si>
    <t>Micro/Nanomechanical devices</t>
  </si>
  <si>
    <t>ME-426</t>
  </si>
  <si>
    <t>Villanueva</t>
  </si>
  <si>
    <t>Modelling and optimization of energy systems</t>
  </si>
  <si>
    <t>ME-454</t>
  </si>
  <si>
    <t>Model predictive control (pas donné en 2018-19)</t>
  </si>
  <si>
    <t>ME-425</t>
  </si>
  <si>
    <t>Jones</t>
  </si>
  <si>
    <t>Multivariable control</t>
  </si>
  <si>
    <t>ME-422</t>
  </si>
  <si>
    <t>Ferrari Trecate</t>
  </si>
  <si>
    <t>Multi-body simulation (pas donné en 2018-19)</t>
  </si>
  <si>
    <t>ME-475</t>
  </si>
  <si>
    <t>vacat</t>
  </si>
  <si>
    <t>Networked control systems</t>
  </si>
  <si>
    <t>ME-427</t>
  </si>
  <si>
    <t>Numerical flow simulation</t>
  </si>
  <si>
    <t>ME-474</t>
  </si>
  <si>
    <t>Sawley</t>
  </si>
  <si>
    <t>Numerical methods in biomechanics</t>
  </si>
  <si>
    <t>ME-484</t>
  </si>
  <si>
    <t>Terrier</t>
  </si>
  <si>
    <t>Numerical methods in heat transfer (pas donné en 2018-19)</t>
  </si>
  <si>
    <t>ME-571</t>
  </si>
  <si>
    <t>Particle-based methods</t>
  </si>
  <si>
    <t>ME-476</t>
  </si>
  <si>
    <t>Production management</t>
  </si>
  <si>
    <t>ME-419</t>
  </si>
  <si>
    <t>Projet Génie mécanique II</t>
  </si>
  <si>
    <t>ME-402</t>
  </si>
  <si>
    <t>Divers enseignants</t>
  </si>
  <si>
    <t>Renewable energy (for ME)</t>
  </si>
  <si>
    <t>ME-460</t>
  </si>
  <si>
    <t>van Herle/Haussener</t>
  </si>
  <si>
    <t>Robotique industrielle et appliquée</t>
  </si>
  <si>
    <t>MICRO-451</t>
  </si>
  <si>
    <t>System identification</t>
  </si>
  <si>
    <t>ME-421</t>
  </si>
  <si>
    <t>Systèmes mécatroniques</t>
  </si>
  <si>
    <t>ME-424</t>
  </si>
  <si>
    <t>Agbeviade</t>
  </si>
  <si>
    <t>Thermal power cycles and heat pump systems (pas donné en 2018-19)</t>
  </si>
  <si>
    <t>ME-459</t>
  </si>
  <si>
    <t>Turbomachines thermiques</t>
  </si>
  <si>
    <t>ME-455</t>
  </si>
  <si>
    <t>Ott</t>
  </si>
  <si>
    <t>Turbulence</t>
  </si>
  <si>
    <t>ME-467</t>
  </si>
  <si>
    <t>Schneider</t>
  </si>
  <si>
    <t>Two-phase flows and heat transfer</t>
  </si>
  <si>
    <t>ME-446</t>
  </si>
  <si>
    <t>Cours choisis gérés par une autre Section</t>
  </si>
  <si>
    <t>Advanced satellite positioning</t>
  </si>
  <si>
    <t>ENV-542</t>
  </si>
  <si>
    <t>Botteron/Skaloud</t>
  </si>
  <si>
    <t>Applied machine learning</t>
  </si>
  <si>
    <t>MICRO-455</t>
  </si>
  <si>
    <t>Billard</t>
  </si>
  <si>
    <t>Assembly techniques</t>
  </si>
  <si>
    <t>MSE-464</t>
  </si>
  <si>
    <t>Plummer/Weber</t>
  </si>
  <si>
    <t>Biophysics I</t>
  </si>
  <si>
    <t>PHYS-301</t>
  </si>
  <si>
    <t>Manley</t>
  </si>
  <si>
    <t>Biophysics II</t>
  </si>
  <si>
    <t>PHYS-302</t>
  </si>
  <si>
    <t>Verkhovsky</t>
  </si>
  <si>
    <t>Capteurs</t>
  </si>
  <si>
    <t>MICRO-330</t>
  </si>
  <si>
    <t>Renaud/Boero</t>
  </si>
  <si>
    <t>Commande embarquée de moteurs</t>
  </si>
  <si>
    <t>MICRO-510</t>
  </si>
  <si>
    <t>Koechli/Hodder/Perriard</t>
  </si>
  <si>
    <t>Composites technology</t>
  </si>
  <si>
    <t>MSE-440</t>
  </si>
  <si>
    <t>Bourban/Michaud</t>
  </si>
  <si>
    <t>Computational motor control</t>
  </si>
  <si>
    <t>CS-432</t>
  </si>
  <si>
    <t>Ijspeert</t>
  </si>
  <si>
    <t>Computer simulation of physical systems I</t>
  </si>
  <si>
    <t>PHYS-403</t>
  </si>
  <si>
    <t>Pasquarello</t>
  </si>
  <si>
    <t>Convex optimization and applications</t>
  </si>
  <si>
    <t>CS-454</t>
  </si>
  <si>
    <t>Lebret</t>
  </si>
  <si>
    <t>Corrosion et protection des métaux + TP</t>
  </si>
  <si>
    <t>MSE-311</t>
  </si>
  <si>
    <t>Mischler</t>
  </si>
  <si>
    <t>Déformations des matériaux</t>
  </si>
  <si>
    <t>MSE-310</t>
  </si>
  <si>
    <t>Logé</t>
  </si>
  <si>
    <t>Distributed intelligent systems</t>
  </si>
  <si>
    <t>ENG-466</t>
  </si>
  <si>
    <t>Martinoli</t>
  </si>
  <si>
    <t>Dynamical system theory for engineers</t>
  </si>
  <si>
    <t>COM-502</t>
  </si>
  <si>
    <t>Thiran</t>
  </si>
  <si>
    <t>Environmental transport phenomena</t>
  </si>
  <si>
    <t>ENG-420</t>
  </si>
  <si>
    <t>Porté Agel/Crouzy</t>
  </si>
  <si>
    <t>Image optics</t>
  </si>
  <si>
    <t>MICRO-421</t>
  </si>
  <si>
    <t>Scharf</t>
  </si>
  <si>
    <t>Industrial automation</t>
  </si>
  <si>
    <t>CS-487</t>
  </si>
  <si>
    <t>Pignolet-Oswald/Tournier</t>
  </si>
  <si>
    <t>Laser microprocessing</t>
  </si>
  <si>
    <t>MICRO-520</t>
  </si>
  <si>
    <t>Hoffmann</t>
  </si>
  <si>
    <t>Life cycle engineering of polymers</t>
  </si>
  <si>
    <t>MSE-430</t>
  </si>
  <si>
    <t>Leterrier</t>
  </si>
  <si>
    <t>Materials selection</t>
  </si>
  <si>
    <t>MSE-474</t>
  </si>
  <si>
    <t>Vaucher/Michler/Siegmann</t>
  </si>
  <si>
    <t>Numerical approximation of PDE's I</t>
  </si>
  <si>
    <t>MATH-451</t>
  </si>
  <si>
    <t>Nobile</t>
  </si>
  <si>
    <t>Numerical methods for conservation laws</t>
  </si>
  <si>
    <t>MATH-459</t>
  </si>
  <si>
    <t>Hesthaven</t>
  </si>
  <si>
    <t>Physiologie par systèmes II</t>
  </si>
  <si>
    <t>BIO-377</t>
  </si>
  <si>
    <t>Roy</t>
  </si>
  <si>
    <t>Recycling of materials</t>
  </si>
  <si>
    <t>MSE-463</t>
  </si>
  <si>
    <t>Robotics practicals</t>
  </si>
  <si>
    <t>MICRO-453</t>
  </si>
  <si>
    <t>Billard/Floreano/Mondada</t>
  </si>
  <si>
    <t>Space mission design and operations</t>
  </si>
  <si>
    <t>EE-585</t>
  </si>
  <si>
    <t>Nicollier</t>
  </si>
  <si>
    <t>Statique II</t>
  </si>
  <si>
    <t>CIVIL-224</t>
  </si>
  <si>
    <t>Lestuzzi/Vurpillot</t>
  </si>
  <si>
    <t>Supply chain management</t>
  </si>
  <si>
    <t>MGT-526</t>
  </si>
  <si>
    <t>Seifert</t>
  </si>
  <si>
    <t>Surface analysis</t>
  </si>
  <si>
    <t>MSE-351</t>
  </si>
  <si>
    <t>Mischler/Muralt/Stolichnov</t>
  </si>
  <si>
    <t>Systèmes embarqués microprogrammés</t>
  </si>
  <si>
    <t>EE-310</t>
  </si>
  <si>
    <t xml:space="preserve">Atienza </t>
  </si>
  <si>
    <r>
      <rPr>
        <sz val="10"/>
        <rFont val="Verdana"/>
        <family val="2"/>
      </rPr>
      <t xml:space="preserve">Techniques d’assemblage </t>
    </r>
  </si>
  <si>
    <t>MICRO-440</t>
  </si>
  <si>
    <t>Chautems</t>
  </si>
  <si>
    <t>Sciences des polymères</t>
  </si>
  <si>
    <t>MSE-360</t>
  </si>
  <si>
    <t>Frauenrath/Plummer</t>
  </si>
  <si>
    <t>Transducteurs et entraînements intégrés</t>
  </si>
  <si>
    <t>EE-461</t>
  </si>
  <si>
    <t>Köchli/Perriard</t>
  </si>
  <si>
    <t>Tribology</t>
  </si>
  <si>
    <t>MSE-485</t>
  </si>
  <si>
    <t xml:space="preserve">Schorderet </t>
  </si>
  <si>
    <t>Mechanics of slender structures (pas donné en 2018-19)</t>
  </si>
  <si>
    <t>ME-411</t>
  </si>
  <si>
    <t>Reis</t>
  </si>
  <si>
    <t>al/270918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</si>
</sst>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Verdana"/>
    </font>
    <font>
      <b/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theme="0"/>
      <name val="Verdana"/>
      <family val="2"/>
    </font>
    <font>
      <sz val="10"/>
      <color rgb="FFFFFFFF"/>
      <name val="Verdana"/>
      <family val="2"/>
    </font>
    <font>
      <sz val="10"/>
      <color rgb="FFFF0000"/>
      <name val="Verdana"/>
      <family val="2"/>
    </font>
    <font>
      <u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hidden="1"/>
    </xf>
    <xf numFmtId="49" fontId="1" fillId="0" borderId="6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 textRotation="90"/>
    </xf>
    <xf numFmtId="0" fontId="9" fillId="0" borderId="0" xfId="0" applyFont="1"/>
    <xf numFmtId="0" fontId="1" fillId="0" borderId="0" xfId="0" applyFont="1" applyAlignment="1">
      <alignment horizontal="center" textRotation="90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0" fillId="5" borderId="9" xfId="0" applyFill="1" applyBorder="1" applyAlignment="1">
      <alignment vertical="center"/>
    </xf>
    <xf numFmtId="0" fontId="5" fillId="5" borderId="9" xfId="1" applyFill="1" applyBorder="1" applyAlignment="1" applyProtection="1">
      <alignment horizontal="center" vertical="center"/>
      <protection hidden="1"/>
    </xf>
    <xf numFmtId="0" fontId="0" fillId="0" borderId="2" xfId="0" applyBorder="1"/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5" fillId="5" borderId="13" xfId="1" applyFill="1" applyBorder="1" applyAlignment="1" applyProtection="1">
      <alignment horizontal="center" vertical="center"/>
      <protection hidden="1"/>
    </xf>
    <xf numFmtId="0" fontId="0" fillId="5" borderId="14" xfId="0" applyFill="1" applyBorder="1" applyAlignment="1">
      <alignment vertical="center"/>
    </xf>
    <xf numFmtId="0" fontId="5" fillId="5" borderId="15" xfId="1" applyFill="1" applyBorder="1" applyAlignment="1" applyProtection="1">
      <alignment horizontal="center" vertical="center"/>
      <protection hidden="1"/>
    </xf>
    <xf numFmtId="0" fontId="0" fillId="0" borderId="9" xfId="0" applyBorder="1"/>
    <xf numFmtId="0" fontId="0" fillId="5" borderId="2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5" fillId="5" borderId="17" xfId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left"/>
      <protection locked="0"/>
    </xf>
    <xf numFmtId="49" fontId="0" fillId="3" borderId="5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0" fontId="0" fillId="6" borderId="9" xfId="0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0" borderId="9" xfId="0" applyFont="1" applyBorder="1"/>
    <xf numFmtId="0" fontId="3" fillId="5" borderId="2" xfId="0" applyFont="1" applyFill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0" xfId="0" applyFont="1"/>
    <xf numFmtId="0" fontId="10" fillId="5" borderId="1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13" xfId="0" applyFont="1" applyBorder="1"/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5" borderId="7" xfId="1" applyFill="1" applyBorder="1" applyAlignment="1" applyProtection="1">
      <alignment horizontal="center" vertical="center"/>
      <protection hidden="1"/>
    </xf>
    <xf numFmtId="49" fontId="0" fillId="3" borderId="4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49" fontId="1" fillId="4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4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4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textRotation="90" wrapText="1"/>
      <protection hidden="1"/>
    </xf>
    <xf numFmtId="49" fontId="1" fillId="2" borderId="4" xfId="0" applyNumberFormat="1" applyFont="1" applyFill="1" applyBorder="1" applyAlignment="1" applyProtection="1">
      <alignment horizontal="center" vertical="center" textRotation="90" wrapText="1"/>
      <protection hidden="1"/>
    </xf>
    <xf numFmtId="49" fontId="1" fillId="2" borderId="5" xfId="0" applyNumberFormat="1" applyFont="1" applyFill="1" applyBorder="1" applyAlignment="1" applyProtection="1">
      <alignment horizontal="center" vertical="center" textRotation="90" wrapText="1"/>
      <protection hidden="1"/>
    </xf>
    <xf numFmtId="49" fontId="1" fillId="3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4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49" fontId="1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6" borderId="6" xfId="0" applyFont="1" applyFill="1" applyBorder="1" applyAlignment="1">
      <alignment horizontal="center" vertical="center" textRotation="90"/>
    </xf>
    <xf numFmtId="0" fontId="0" fillId="6" borderId="19" xfId="0" applyFill="1" applyBorder="1" applyAlignment="1"/>
    <xf numFmtId="0" fontId="0" fillId="6" borderId="27" xfId="0" applyFill="1" applyBorder="1" applyAlignment="1"/>
  </cellXfs>
  <cellStyles count="2">
    <cellStyle name="Lien hypertexte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isa.epfl.ch/imoniteur_ISAP/!itffichecours.htm?ww_i_matiere=2054857041&amp;ww_x_anneeAcad=2018-2019&amp;ww_i_section=944263&amp;ww_i_niveau=&amp;ww_c_langue=fr" TargetMode="External"/><Relationship Id="rId21" Type="http://schemas.openxmlformats.org/officeDocument/2006/relationships/hyperlink" Target="http://isa.epfl.ch/imoniteur_ISAP/!itffichecours.htm?ww_i_matiere=228388747&amp;ww_x_anneeAcad=2018-2019&amp;ww_i_section=944263&amp;ww_i_niveau=&amp;ww_c_langue=fr" TargetMode="External"/><Relationship Id="rId42" Type="http://schemas.openxmlformats.org/officeDocument/2006/relationships/hyperlink" Target="http://search.epfl.ch/eduweb.action?q=MSE-310" TargetMode="External"/><Relationship Id="rId47" Type="http://schemas.openxmlformats.org/officeDocument/2006/relationships/hyperlink" Target="http://search.epfl.ch/eduweb.action?q=CS-487" TargetMode="External"/><Relationship Id="rId63" Type="http://schemas.openxmlformats.org/officeDocument/2006/relationships/hyperlink" Target="http://isa.epfl.ch/imoniteur_ISAP/!itffichecours.htm?ww_i_matiere=2046342099&amp;ww_x_anneeAcad=2018-2019&amp;ww_i_section=944263&amp;ww_i_niveau=&amp;ww_c_langue=fr" TargetMode="External"/><Relationship Id="rId68" Type="http://schemas.openxmlformats.org/officeDocument/2006/relationships/hyperlink" Target="http://isa.epfl.ch/imoniteur_ISAP/!itffichecours.htm?ww_i_matiere=2217795529&amp;ww_x_anneeAcad=2018-2019&amp;ww_i_section=944263&amp;ww_i_niveau=&amp;ww_c_langue=fr" TargetMode="External"/><Relationship Id="rId16" Type="http://schemas.openxmlformats.org/officeDocument/2006/relationships/hyperlink" Target="http://isa.epfl.ch/imoniteur_ISAP/!itffichecours.htm?ww_i_matiere=249321531&amp;ww_x_anneeAcad=2018-2019&amp;ww_i_section=944263&amp;ww_i_niveau=&amp;ww_c_langue=fr" TargetMode="External"/><Relationship Id="rId11" Type="http://schemas.openxmlformats.org/officeDocument/2006/relationships/hyperlink" Target="http://isa.epfl.ch/imoniteur_ISAP/!itffichecours.htm?ww_i_matiere=824162218&amp;ww_x_anneeAcad=762820622&amp;ww_i_section=84482813&amp;ww_i_niveau=2936295&amp;ww_c_langue=fr" TargetMode="External"/><Relationship Id="rId32" Type="http://schemas.openxmlformats.org/officeDocument/2006/relationships/hyperlink" Target="http://isa.epfl.ch/imoniteur_ISAP/!itffichecours.htm?ww_i_matiere=1773402&amp;ww_x_anneeAcad=2018-2019&amp;ww_i_section=944263&amp;ww_i_niveau=&amp;ww_c_langue=fr" TargetMode="External"/><Relationship Id="rId37" Type="http://schemas.openxmlformats.org/officeDocument/2006/relationships/hyperlink" Target="http://search.epfl.ch/eduweb.action?q=MICRO-510" TargetMode="External"/><Relationship Id="rId53" Type="http://schemas.openxmlformats.org/officeDocument/2006/relationships/hyperlink" Target="http://search.epfl.ch/eduweb.action?q=BIO-377" TargetMode="External"/><Relationship Id="rId58" Type="http://schemas.openxmlformats.org/officeDocument/2006/relationships/hyperlink" Target="http://search.epfl.ch/eduweb.action?q=MICRO-440&amp;f=eduweb&amp;lang=en&amp;pageSize=10&amp;sort=rank" TargetMode="External"/><Relationship Id="rId74" Type="http://schemas.openxmlformats.org/officeDocument/2006/relationships/hyperlink" Target="http://isa.epfl.ch/imoniteur_ISAP/!itffichecours.htm?ww_i_matiere=2437132399&amp;ww_x_anneeAcad=2018-2019&amp;ww_i_section=944263&amp;ww_i_niveau=&amp;ww_c_langue=fr" TargetMode="External"/><Relationship Id="rId79" Type="http://schemas.openxmlformats.org/officeDocument/2006/relationships/hyperlink" Target="http://edu.epfl.ch/coursebook/en/dynamical-system-theory-for-engineers-COM-502" TargetMode="External"/><Relationship Id="rId5" Type="http://schemas.openxmlformats.org/officeDocument/2006/relationships/hyperlink" Target="http://isa.epfl.ch/imoniteur_ISAP/!itffichecours.htm?ww_i_matiere=2046227953&amp;ww_x_anneeAcad=2018-2019&amp;ww_i_section=944263&amp;ww_i_niveau=&amp;ww_c_langue=fr" TargetMode="External"/><Relationship Id="rId61" Type="http://schemas.openxmlformats.org/officeDocument/2006/relationships/hyperlink" Target="http://search.epfl.ch/eduweb.action?q=MICRO-453" TargetMode="External"/><Relationship Id="rId19" Type="http://schemas.openxmlformats.org/officeDocument/2006/relationships/hyperlink" Target="http://search.epfl.ch/eduweb.action?q=ME-464" TargetMode="External"/><Relationship Id="rId14" Type="http://schemas.openxmlformats.org/officeDocument/2006/relationships/hyperlink" Target="http://isa.epfl.ch/imoniteur_ISAP/!itffichecours.htm?ww_i_matiere=1774657&amp;ww_x_anneeAcad=762820622&amp;ww_i_section=944263&amp;ww_i_niveau=6683147&amp;ww_c_langue=en" TargetMode="External"/><Relationship Id="rId22" Type="http://schemas.openxmlformats.org/officeDocument/2006/relationships/hyperlink" Target="http://search.epfl.ch/eduweb.action?q=ME-484" TargetMode="External"/><Relationship Id="rId27" Type="http://schemas.openxmlformats.org/officeDocument/2006/relationships/hyperlink" Target="http://isa.epfl.ch/imoniteur_ISAP/!itffichecours.htm?ww_i_matiere=824170994&amp;ww_x_anneeAcad=2018-2019&amp;ww_i_section=944263&amp;ww_i_niveau=&amp;ww_c_langue=fr" TargetMode="External"/><Relationship Id="rId30" Type="http://schemas.openxmlformats.org/officeDocument/2006/relationships/hyperlink" Target="http://isa.epfl.ch/imoniteur_ISAP/!itffichecours.htm?ww_i_matiere=1777132&amp;ww_x_anneeAcad=2018-2019&amp;ww_i_section=944263&amp;ww_i_niveau=&amp;ww_c_langue=fr" TargetMode="External"/><Relationship Id="rId35" Type="http://schemas.openxmlformats.org/officeDocument/2006/relationships/hyperlink" Target="http://search.epfl.ch/eduweb.action?q=PHYS-302" TargetMode="External"/><Relationship Id="rId43" Type="http://schemas.openxmlformats.org/officeDocument/2006/relationships/hyperlink" Target="http://search.epfl.ch/eduweb.action?q=ENG-466" TargetMode="External"/><Relationship Id="rId48" Type="http://schemas.openxmlformats.org/officeDocument/2006/relationships/hyperlink" Target="http://search.epfl.ch/eduweb.action?q=MICRO-520" TargetMode="External"/><Relationship Id="rId56" Type="http://schemas.openxmlformats.org/officeDocument/2006/relationships/hyperlink" Target="http://search.epfl.ch/eduweb.action?q=CIVIL-224" TargetMode="External"/><Relationship Id="rId64" Type="http://schemas.openxmlformats.org/officeDocument/2006/relationships/hyperlink" Target="http://isa.epfl.ch/imoniteur_ISAP/!itffichecours.htm?ww_i_matiere=2046339051&amp;ww_x_anneeAcad=2018-2019&amp;ww_i_section=944263&amp;ww_i_niveau=&amp;ww_c_langue=fr" TargetMode="External"/><Relationship Id="rId69" Type="http://schemas.openxmlformats.org/officeDocument/2006/relationships/hyperlink" Target="http://isa.epfl.ch/imoniteur_ISAP/!itffichecours.htm?ww_i_matiere=2217767833&amp;ww_x_anneeAcad=2018-2019&amp;ww_i_section=944263&amp;ww_i_niveau=&amp;ww_c_langue=fr" TargetMode="External"/><Relationship Id="rId77" Type="http://schemas.openxmlformats.org/officeDocument/2006/relationships/hyperlink" Target="http://isa.epfl.ch/imoniteur_ISAP/!itffichecours.htm?ww_i_matiere=2402799722&amp;ww_x_anneeAcad=2018-2019&amp;ww_i_section=944263&amp;ww_i_niveau=&amp;ww_c_langue=fr" TargetMode="External"/><Relationship Id="rId8" Type="http://schemas.openxmlformats.org/officeDocument/2006/relationships/hyperlink" Target="http://isa.epfl.ch/imoniteur_ISAP/!itffichecours.htm?ww_i_matiere=1772335&amp;ww_x_anneeAcad=762820622&amp;ww_i_section=944263&amp;ww_i_niveau=6683147&amp;ww_c_langue=fr" TargetMode="External"/><Relationship Id="rId51" Type="http://schemas.openxmlformats.org/officeDocument/2006/relationships/hyperlink" Target="http://search.epfl.ch/eduweb.action?q=MATH-451" TargetMode="External"/><Relationship Id="rId72" Type="http://schemas.openxmlformats.org/officeDocument/2006/relationships/hyperlink" Target="http://isa.epfl.ch/imoniteur_ISAP/!itffichecours.htm?ww_i_matiere=132147064&amp;ww_x_anneeAcad=2018-2019&amp;ww_i_section=944263&amp;ww_i_niveau=&amp;ww_c_langue=fr" TargetMode="External"/><Relationship Id="rId80" Type="http://schemas.openxmlformats.org/officeDocument/2006/relationships/hyperlink" Target="http://edu.epfl.ch/coursebook/fr/convex-optimization-and-applications-CS-454" TargetMode="External"/><Relationship Id="rId3" Type="http://schemas.openxmlformats.org/officeDocument/2006/relationships/hyperlink" Target="http://isa.epfl.ch/imoniteur_ISAP/!itffichecours.htm?ww_i_matiere=1771707376&amp;ww_x_anneeAcad=2018-2019&amp;ww_i_section=944263&amp;ww_i_niveau=&amp;ww_c_langue=fr" TargetMode="External"/><Relationship Id="rId12" Type="http://schemas.openxmlformats.org/officeDocument/2006/relationships/hyperlink" Target="http://isa.epfl.ch/imoniteur_ISAP/!itffichecours.htm?ww_i_matiere=824162953&amp;ww_x_anneeAcad=762820622&amp;ww_i_section=944263&amp;ww_i_niveau=6683147&amp;ww_c_langue=fr" TargetMode="External"/><Relationship Id="rId17" Type="http://schemas.openxmlformats.org/officeDocument/2006/relationships/hyperlink" Target="http://isa.epfl.ch/imoniteur_ISAP/!itffichecours.htm?ww_i_matiere=228384077&amp;ww_x_anneeAcad=2018-2019&amp;ww_i_section=944263&amp;ww_i_niveau=&amp;ww_c_langue=fr" TargetMode="External"/><Relationship Id="rId25" Type="http://schemas.openxmlformats.org/officeDocument/2006/relationships/hyperlink" Target="http://isa.epfl.ch/imoniteur_ISAP/!itffichecours.htm?ww_i_matiere=1775867&amp;ww_x_anneeAcad=2018-2019&amp;ww_i_section=944263&amp;ww_i_niveau=&amp;ww_c_langue=fr" TargetMode="External"/><Relationship Id="rId33" Type="http://schemas.openxmlformats.org/officeDocument/2006/relationships/hyperlink" Target="http://search.epfl.ch/eduweb.action?q=ENV-542" TargetMode="External"/><Relationship Id="rId38" Type="http://schemas.openxmlformats.org/officeDocument/2006/relationships/hyperlink" Target="http://search.epfl.ch/eduweb.action?q=MSE-440" TargetMode="External"/><Relationship Id="rId46" Type="http://schemas.openxmlformats.org/officeDocument/2006/relationships/hyperlink" Target="http://search.epfl.ch/eduweb.action?q=MICRO-421" TargetMode="External"/><Relationship Id="rId59" Type="http://schemas.openxmlformats.org/officeDocument/2006/relationships/hyperlink" Target="http://search.epfl.ch/eduweb.action?q=MSE-360" TargetMode="External"/><Relationship Id="rId67" Type="http://schemas.openxmlformats.org/officeDocument/2006/relationships/hyperlink" Target="http://isa.epfl.ch/imoniteur_ISAP/!itffichecours.htm?ww_i_matiere=2217789025&amp;ww_x_anneeAcad=2018-2019&amp;ww_i_section=944263&amp;ww_i_niveau=&amp;ww_c_langue=fr" TargetMode="External"/><Relationship Id="rId20" Type="http://schemas.openxmlformats.org/officeDocument/2006/relationships/hyperlink" Target="http://isa.epfl.ch/imoniteur_ISAP/!itffichecours.htm?ww_i_matiere=2046228123&amp;ww_x_anneeAcad=2018-2019&amp;ww_i_section=944263&amp;ww_i_niveau=&amp;ww_c_langue=fr" TargetMode="External"/><Relationship Id="rId41" Type="http://schemas.openxmlformats.org/officeDocument/2006/relationships/hyperlink" Target="http://search.epfl.ch/eduweb.action?q=MSE-311" TargetMode="External"/><Relationship Id="rId54" Type="http://schemas.openxmlformats.org/officeDocument/2006/relationships/hyperlink" Target="http://search.epfl.ch/eduweb.action?q=MSE-463" TargetMode="External"/><Relationship Id="rId62" Type="http://schemas.openxmlformats.org/officeDocument/2006/relationships/hyperlink" Target="http://edu.epfl.ch/coursebook/fr/applied-machine-learning-MICRO-455" TargetMode="External"/><Relationship Id="rId70" Type="http://schemas.openxmlformats.org/officeDocument/2006/relationships/hyperlink" Target="http://search.epfl.ch/eduweb.action?q=EE-461" TargetMode="External"/><Relationship Id="rId75" Type="http://schemas.openxmlformats.org/officeDocument/2006/relationships/hyperlink" Target="http://isa.epfl.ch/imoniteur_ISAP/!itffichecours.htm?ww_i_matiere=2343801951&amp;ww_x_anneeAcad=2018-2019&amp;ww_i_section=944263&amp;ww_i_niveau=&amp;ww_c_langue=fr" TargetMode="External"/><Relationship Id="rId1" Type="http://schemas.openxmlformats.org/officeDocument/2006/relationships/hyperlink" Target="http://isa.epfl.ch/imoniteur_ISAP/!itffichecours.htm?ww_i_matiere=1511074667&amp;ww_x_anneeAcad=2018-2019&amp;ww_i_section=944263&amp;ww_i_niveau=&amp;ww_c_langue=fr" TargetMode="External"/><Relationship Id="rId6" Type="http://schemas.openxmlformats.org/officeDocument/2006/relationships/hyperlink" Target="http://isa.epfl.ch/imoniteur_ISAP/!itffichecours.htm?ww_i_matiere=824210739&amp;ww_x_anneeAcad=2018-2019&amp;ww_i_section=944263&amp;ww_i_niveau=&amp;ww_c_langue=fr" TargetMode="External"/><Relationship Id="rId15" Type="http://schemas.openxmlformats.org/officeDocument/2006/relationships/hyperlink" Target="http://isa.epfl.ch/imoniteur_ISAP/!itffichecours.htm?ww_i_matiere=1777127&amp;ww_x_anneeAcad=2018-2019&amp;ww_i_section=944263&amp;ww_i_niveau=&amp;ww_c_langue=fr" TargetMode="External"/><Relationship Id="rId23" Type="http://schemas.openxmlformats.org/officeDocument/2006/relationships/hyperlink" Target="http://isa.epfl.ch/imoniteur_ISAP/!itffichecours.htm?ww_i_matiere=234126307&amp;ww_x_anneeAcad=2018-2019&amp;ww_i_section=944263&amp;ww_i_niveau=&amp;ww_c_langue=fr" TargetMode="External"/><Relationship Id="rId28" Type="http://schemas.openxmlformats.org/officeDocument/2006/relationships/hyperlink" Target="http://isa.epfl.ch/imoniteur_ISAP/!itffichecours.htm?ww_i_matiere=1670080322&amp;ww_x_anneeAcad=2018-2019&amp;ww_i_section=944263&amp;ww_i_niveau=&amp;ww_c_langue=fr" TargetMode="External"/><Relationship Id="rId36" Type="http://schemas.openxmlformats.org/officeDocument/2006/relationships/hyperlink" Target="http://search.epfl.ch/eduweb.action?q=MICRO-330" TargetMode="External"/><Relationship Id="rId49" Type="http://schemas.openxmlformats.org/officeDocument/2006/relationships/hyperlink" Target="http://search.epfl.ch/eduweb.action?q=MSE-430" TargetMode="External"/><Relationship Id="rId57" Type="http://schemas.openxmlformats.org/officeDocument/2006/relationships/hyperlink" Target="http://search.epfl.ch/eduweb.action?q=MGT-526" TargetMode="External"/><Relationship Id="rId10" Type="http://schemas.openxmlformats.org/officeDocument/2006/relationships/hyperlink" Target="http://isa.epfl.ch/imoniteur_ISAP/!itffichecours.htm?ww_i_matiere=838976529&amp;ww_x_anneeAcad=762820622&amp;ww_i_section=944917&amp;ww_i_niveau=6683117&amp;ww_c_langue=fr" TargetMode="External"/><Relationship Id="rId31" Type="http://schemas.openxmlformats.org/officeDocument/2006/relationships/hyperlink" Target="http://isa.epfl.ch/imoniteur_ISAP/!itffichecours.htm?ww_i_matiere=1887888435&amp;ww_x_anneeAcad=2018-2019&amp;ww_i_section=944263&amp;ww_i_niveau=&amp;ww_c_langue=fr" TargetMode="External"/><Relationship Id="rId44" Type="http://schemas.openxmlformats.org/officeDocument/2006/relationships/hyperlink" Target="http://search.epfl.ch/eduweb.action?q=EE-310" TargetMode="External"/><Relationship Id="rId52" Type="http://schemas.openxmlformats.org/officeDocument/2006/relationships/hyperlink" Target="http://search.epfl.ch/eduweb.action?q=MATH-459" TargetMode="External"/><Relationship Id="rId60" Type="http://schemas.openxmlformats.org/officeDocument/2006/relationships/hyperlink" Target="http://search.epfl.ch/eduweb.action?q=MSE-485" TargetMode="External"/><Relationship Id="rId65" Type="http://schemas.openxmlformats.org/officeDocument/2006/relationships/hyperlink" Target="http://isa.epfl.ch/imoniteur_ISAP/!itffichecours.htm?ww_i_matiere=228388554&amp;ww_x_anneeAcad=2018-2019&amp;ww_i_section=944263&amp;ww_i_niveau=&amp;ww_c_langue=fr" TargetMode="External"/><Relationship Id="rId73" Type="http://schemas.openxmlformats.org/officeDocument/2006/relationships/hyperlink" Target="http://edu.epfl.ch/coursebook/en/computational-multi-scale-modeling-of-solids-ME-414?cb_cycle=bama_cyclemaster&amp;cb_section=gm" TargetMode="External"/><Relationship Id="rId78" Type="http://schemas.openxmlformats.org/officeDocument/2006/relationships/hyperlink" Target="http://isa.epfl.ch/imoniteur_ISAP/!itffichecours.htm?ww_i_matiere=2343801989&amp;ww_x_anneeAcad=2018-2019&amp;ww_i_section=944263&amp;ww_i_niveau=&amp;ww_c_langue=fr" TargetMode="External"/><Relationship Id="rId81" Type="http://schemas.openxmlformats.org/officeDocument/2006/relationships/hyperlink" Target="http://edu.epfl.ch/coursebook/en/advanced-additive-manufacturing-technologies-MICRO-413" TargetMode="External"/><Relationship Id="rId4" Type="http://schemas.openxmlformats.org/officeDocument/2006/relationships/hyperlink" Target="http://isa.epfl.ch/imoniteur_ISAP/!itffichecours.htm?ww_i_matiere=2046216861&amp;ww_x_anneeAcad=2018-2019&amp;ww_i_section=944263&amp;ww_i_niveau=&amp;ww_c_langue=fr" TargetMode="External"/><Relationship Id="rId9" Type="http://schemas.openxmlformats.org/officeDocument/2006/relationships/hyperlink" Target="http://isa.epfl.ch/imoniteur_ISAP/!itffichecours.htm?ww_i_matiere=228381203&amp;ww_x_anneeAcad=762820622&amp;ww_i_section=637841336&amp;ww_i_niveau=6683147&amp;ww_c_langue=fr" TargetMode="External"/><Relationship Id="rId13" Type="http://schemas.openxmlformats.org/officeDocument/2006/relationships/hyperlink" Target="http://isa.epfl.ch/imoniteur_ISAP/!itffichecours.htm?ww_i_matiere=228383796&amp;ww_x_anneeacad=762820622&amp;ww_i_section=944263&amp;ww_i_niveau=6683147&amp;ww_c_langue=fr" TargetMode="External"/><Relationship Id="rId18" Type="http://schemas.openxmlformats.org/officeDocument/2006/relationships/hyperlink" Target="http://isa.epfl.ch/imoniteur_ISAP/!itffichecours.htm?ww_i_matiere=1887888382&amp;ww_x_anneeAcad=2018-2019&amp;ww_i_section=944263&amp;ww_i_niveau=&amp;ww_c_langue=fr" TargetMode="External"/><Relationship Id="rId39" Type="http://schemas.openxmlformats.org/officeDocument/2006/relationships/hyperlink" Target="http://search.epfl.ch/eduweb.action?q=CS-432" TargetMode="External"/><Relationship Id="rId34" Type="http://schemas.openxmlformats.org/officeDocument/2006/relationships/hyperlink" Target="http://search.epfl.ch/eduweb.action?q=PHYS-301" TargetMode="External"/><Relationship Id="rId50" Type="http://schemas.openxmlformats.org/officeDocument/2006/relationships/hyperlink" Target="http://search.epfl.ch/eduweb.action?q=MSE-474" TargetMode="External"/><Relationship Id="rId55" Type="http://schemas.openxmlformats.org/officeDocument/2006/relationships/hyperlink" Target="http://search.epfl.ch/eduweb.action?q=EE-585" TargetMode="External"/><Relationship Id="rId76" Type="http://schemas.openxmlformats.org/officeDocument/2006/relationships/hyperlink" Target="http://isa.epfl.ch/imoniteur_ISAP/!itffichecours.htm?ww_i_matiere=2343802016&amp;ww_x_anneeAcad=2018-2019&amp;ww_i_section=944263&amp;ww_i_niveau=&amp;ww_c_langue=fr" TargetMode="External"/><Relationship Id="rId7" Type="http://schemas.openxmlformats.org/officeDocument/2006/relationships/hyperlink" Target="http://isa.epfl.ch/imoniteur_ISAP/!itffichecours.htm?ww_i_matiere=824161299&amp;ww_x_anneeAcad=2018-2019&amp;ww_i_section=944263&amp;ww_i_niveau=&amp;ww_c_langue=fr" TargetMode="External"/><Relationship Id="rId71" Type="http://schemas.openxmlformats.org/officeDocument/2006/relationships/hyperlink" Target="http://isa.epfl.ch/imoniteur_ISAP/!itffichecours.htm?ww_i_matiere=840793830&amp;ww_x_anneeacad=762820622&amp;ww_i_section=944917&amp;ww_i_niveau=6683147&amp;ww_c_langue=fr" TargetMode="External"/><Relationship Id="rId2" Type="http://schemas.openxmlformats.org/officeDocument/2006/relationships/hyperlink" Target="http://isa.epfl.ch/imoniteur_ISAP/!itffichecours.htm?ww_i_matiere=228377622&amp;ww_x_anneeAcad=2018-2019&amp;ww_i_section=944263&amp;ww_i_niveau=&amp;ww_c_langue=fr" TargetMode="External"/><Relationship Id="rId29" Type="http://schemas.openxmlformats.org/officeDocument/2006/relationships/hyperlink" Target="http://isa.epfl.ch/imoniteur_ISAP/!itffichecours.htm?ww_i_matiere=228393085&amp;ww_x_anneeAcad=2018-2019&amp;ww_i_section=944263&amp;ww_i_niveau=&amp;ww_c_langue=fr" TargetMode="External"/><Relationship Id="rId24" Type="http://schemas.openxmlformats.org/officeDocument/2006/relationships/hyperlink" Target="http://isa.epfl.ch/imoniteur_ISAP/!itffichecours.htm?ww_i_matiere=228390459&amp;ww_x_anneeAcad=2018-2019&amp;ww_i_section=944263&amp;ww_i_niveau=&amp;ww_c_langue=fr" TargetMode="External"/><Relationship Id="rId40" Type="http://schemas.openxmlformats.org/officeDocument/2006/relationships/hyperlink" Target="http://search.epfl.ch/eduweb.action?q=PHYS-403" TargetMode="External"/><Relationship Id="rId45" Type="http://schemas.openxmlformats.org/officeDocument/2006/relationships/hyperlink" Target="http://search.epfl.ch/eduweb.action?q=ENG-420" TargetMode="External"/><Relationship Id="rId66" Type="http://schemas.openxmlformats.org/officeDocument/2006/relationships/hyperlink" Target="http://search.epfl.ch/eduweb.action?q=MSE-3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view="pageLayout" topLeftCell="A26" zoomScale="150" zoomScalePageLayoutView="150" workbookViewId="0">
      <selection activeCell="B1" sqref="B1"/>
    </sheetView>
  </sheetViews>
  <sheetFormatPr baseColWidth="10" defaultColWidth="11" defaultRowHeight="13" x14ac:dyDescent="0.15"/>
  <cols>
    <col min="1" max="1" width="12" customWidth="1"/>
    <col min="2" max="2" width="59.1640625" customWidth="1"/>
    <col min="3" max="3" width="8.33203125" customWidth="1"/>
    <col min="4" max="4" width="6.83203125" bestFit="1" customWidth="1"/>
    <col min="5" max="5" width="9.5" customWidth="1"/>
    <col min="6" max="6" width="8.5" bestFit="1" customWidth="1"/>
    <col min="7" max="7" width="6.1640625" bestFit="1" customWidth="1"/>
  </cols>
  <sheetData>
    <row r="1" spans="1:7" ht="16" x14ac:dyDescent="0.2">
      <c r="A1" s="25" t="s">
        <v>0</v>
      </c>
      <c r="B1" s="23" t="s">
        <v>1</v>
      </c>
      <c r="C1" s="4"/>
      <c r="D1" s="18"/>
      <c r="E1" s="18"/>
      <c r="F1" s="19"/>
      <c r="G1" s="19"/>
    </row>
    <row r="2" spans="1:7" ht="16" x14ac:dyDescent="0.2">
      <c r="A2" s="19"/>
      <c r="B2" s="17"/>
      <c r="C2" s="4"/>
      <c r="D2" s="18"/>
      <c r="E2" s="18"/>
      <c r="F2" s="19"/>
      <c r="G2" s="19"/>
    </row>
    <row r="3" spans="1:7" ht="16" x14ac:dyDescent="0.2">
      <c r="A3" s="20" t="s">
        <v>2</v>
      </c>
      <c r="B3" s="23" t="s">
        <v>3</v>
      </c>
      <c r="C3" s="4"/>
      <c r="D3" s="18"/>
      <c r="E3" s="18"/>
      <c r="F3" s="19"/>
      <c r="G3" s="19"/>
    </row>
    <row r="4" spans="1:7" ht="13" customHeight="1" x14ac:dyDescent="0.2">
      <c r="A4" s="20"/>
      <c r="B4" s="20"/>
      <c r="C4" s="4"/>
      <c r="D4" s="18"/>
      <c r="E4" s="18"/>
      <c r="F4" s="19"/>
      <c r="G4" s="19"/>
    </row>
    <row r="5" spans="1:7" ht="16" x14ac:dyDescent="0.2">
      <c r="A5" s="20" t="s">
        <v>4</v>
      </c>
      <c r="B5" s="24" t="s">
        <v>5</v>
      </c>
      <c r="C5" s="4"/>
      <c r="D5" s="19"/>
      <c r="E5" s="26" t="str">
        <f>IF($B$5=CoursSGM!F2,5,"")&amp;IF($B$5=CoursSGM!G2,6,"")&amp;IF(B5=CoursSGM!H2,7,"")&amp;IF(B5=CoursSGM!I2,8,"")&amp;IF(B5=CoursSGM!J2,9,"")&amp;IF(B5=CoursSGM!K2,10,"")</f>
        <v/>
      </c>
      <c r="F5" s="19"/>
      <c r="G5" s="19"/>
    </row>
    <row r="6" spans="1:7" ht="16" x14ac:dyDescent="0.2">
      <c r="A6" s="20"/>
      <c r="B6" s="19"/>
      <c r="C6" s="4"/>
      <c r="D6" s="19"/>
      <c r="E6" s="18"/>
      <c r="F6" s="19"/>
      <c r="G6" s="19"/>
    </row>
    <row r="7" spans="1:7" ht="16" x14ac:dyDescent="0.2">
      <c r="A7" s="20" t="s">
        <v>6</v>
      </c>
      <c r="B7" s="19" t="str">
        <f>IF($B$5="aucune","aucun","")&amp;IF($B$5=CoursSGM!F2,"Tobias Schneider","")&amp;IF($B$5=CoursSGM!G2,"Alireza Karimi","")&amp;IF(B5=CoursSGM!H2,"Jamie Paik","")&amp;IF(B5=CoursSGM!I2,"Sophia Haussener","")&amp;IF(B5=CoursSGM!J2,"Guillermo Vilanueva","")&amp;IF(B5=CoursSGM!K2,"Dominique Pioletti","")</f>
        <v>aucun</v>
      </c>
      <c r="C7" s="4"/>
      <c r="D7" s="18"/>
      <c r="E7" s="18"/>
      <c r="F7" s="21"/>
      <c r="G7" s="19"/>
    </row>
    <row r="8" spans="1:7" ht="16" x14ac:dyDescent="0.2">
      <c r="A8" s="20"/>
      <c r="B8" s="19"/>
      <c r="C8" s="4"/>
      <c r="D8" s="18"/>
      <c r="E8" s="18"/>
      <c r="F8" s="21"/>
      <c r="G8" s="19"/>
    </row>
    <row r="9" spans="1:7" ht="16" x14ac:dyDescent="0.2">
      <c r="A9" s="20" t="s">
        <v>7</v>
      </c>
      <c r="B9" s="23" t="s">
        <v>8</v>
      </c>
      <c r="C9" s="4"/>
      <c r="D9" s="18"/>
      <c r="E9" s="18"/>
      <c r="F9" s="18"/>
      <c r="G9" s="19"/>
    </row>
    <row r="10" spans="1:7" ht="16" x14ac:dyDescent="0.2">
      <c r="A10" s="19"/>
      <c r="B10" s="19"/>
      <c r="C10" s="17"/>
      <c r="D10" s="18"/>
      <c r="E10" s="18"/>
      <c r="F10" s="18"/>
      <c r="G10" s="19"/>
    </row>
    <row r="11" spans="1:7" ht="16" x14ac:dyDescent="0.2">
      <c r="A11" s="19"/>
      <c r="B11" s="22"/>
      <c r="C11" s="17"/>
      <c r="D11" s="18"/>
      <c r="E11" s="18"/>
      <c r="F11" s="18"/>
      <c r="G11" s="19"/>
    </row>
    <row r="12" spans="1:7" ht="16" x14ac:dyDescent="0.2">
      <c r="A12" s="20" t="s">
        <v>9</v>
      </c>
      <c r="B12" s="20"/>
      <c r="C12" s="17"/>
      <c r="D12" s="18"/>
      <c r="E12" s="18"/>
      <c r="F12" s="18"/>
      <c r="G12" s="19"/>
    </row>
    <row r="13" spans="1:7" ht="16" x14ac:dyDescent="0.2">
      <c r="A13" s="19"/>
      <c r="B13" s="22"/>
      <c r="C13" s="17"/>
      <c r="D13" s="18"/>
      <c r="E13" s="18"/>
      <c r="F13" s="19"/>
      <c r="G13" s="19"/>
    </row>
    <row r="14" spans="1:7" ht="16" x14ac:dyDescent="0.2">
      <c r="A14" s="19"/>
      <c r="B14" s="20"/>
      <c r="C14" s="20"/>
      <c r="D14" s="19"/>
      <c r="E14" s="19"/>
      <c r="F14" s="19"/>
      <c r="G14" s="19"/>
    </row>
    <row r="15" spans="1:7" ht="42" customHeight="1" thickBot="1" x14ac:dyDescent="0.2">
      <c r="A15" s="4"/>
      <c r="B15" s="15" t="s">
        <v>10</v>
      </c>
      <c r="C15" s="73" t="s">
        <v>11</v>
      </c>
      <c r="D15" s="77" t="s">
        <v>12</v>
      </c>
      <c r="E15" s="77" t="s">
        <v>13</v>
      </c>
      <c r="F15" s="16" t="s">
        <v>14</v>
      </c>
      <c r="G15" s="15" t="s">
        <v>15</v>
      </c>
    </row>
    <row r="16" spans="1:7" ht="13" customHeight="1" x14ac:dyDescent="0.15">
      <c r="A16" s="115" t="s">
        <v>16</v>
      </c>
      <c r="B16" s="105" t="s">
        <v>10</v>
      </c>
      <c r="C16" s="74" t="e">
        <f>VLOOKUP(B16,CoursSGM!$B$4:$M$90,3,FALSE)</f>
        <v>#N/A</v>
      </c>
      <c r="D16" s="60" t="str">
        <f>IF(ISNA(VLOOKUP(B16,CoursSGM!$B$4:$M$90,11,FALSE))=TRUE,"0",VLOOKUP(B16,CoursSGM!$B$4:$M$90,11,FALSE))</f>
        <v>0</v>
      </c>
      <c r="E16" s="60" t="e">
        <f>VLOOKUP(B16,CoursSGM!$B$4:$M$90,12,FALSE)</f>
        <v>#N/A</v>
      </c>
      <c r="F16" s="107" t="s">
        <v>17</v>
      </c>
      <c r="G16" s="60" t="str">
        <f>IF(ISBLANK(B16),"",IF($B$5="aucune","aucune",IF(ISBLANK(VLOOKUP(B16,CoursSGM!$B$5:$M$90,$E$5,FALSE)),"Non","Oui")))</f>
        <v>aucune</v>
      </c>
    </row>
    <row r="17" spans="1:7" x14ac:dyDescent="0.15">
      <c r="A17" s="116"/>
      <c r="B17" s="106" t="s">
        <v>10</v>
      </c>
      <c r="C17" s="75" t="e">
        <f>VLOOKUP(B17,CoursSGM!$B$4:$M$90,3,FALSE)</f>
        <v>#N/A</v>
      </c>
      <c r="D17" s="61" t="str">
        <f>IF(ISNA(VLOOKUP(B17,CoursSGM!$B$4:$M$90,11,FALSE))=TRUE,"0",VLOOKUP(B17,CoursSGM!$B$4:$M$90,11,FALSE))</f>
        <v>0</v>
      </c>
      <c r="E17" s="61" t="e">
        <f>VLOOKUP(B17,CoursSGM!$B$4:$M$90,12,FALSE)</f>
        <v>#N/A</v>
      </c>
      <c r="F17" s="108" t="s">
        <v>17</v>
      </c>
      <c r="G17" s="61" t="str">
        <f>IF(ISBLANK(B17),"",IF($B$5="aucune","aucune",IF(ISBLANK(VLOOKUP(B17,CoursSGM!$B$5:$M$90,$E$5,FALSE)),"Non","Oui")))</f>
        <v>aucune</v>
      </c>
    </row>
    <row r="18" spans="1:7" x14ac:dyDescent="0.15">
      <c r="A18" s="116"/>
      <c r="B18" s="106" t="s">
        <v>10</v>
      </c>
      <c r="C18" s="75" t="e">
        <f>VLOOKUP(B18,CoursSGM!$B$4:$M$90,3,FALSE)</f>
        <v>#N/A</v>
      </c>
      <c r="D18" s="61" t="str">
        <f>IF(ISNA(VLOOKUP(B18,CoursSGM!$B$4:$M$90,11,FALSE))=TRUE,"0",VLOOKUP(B18,CoursSGM!$B$4:$M$90,11,FALSE))</f>
        <v>0</v>
      </c>
      <c r="E18" s="61" t="e">
        <f>VLOOKUP(B18,CoursSGM!$B$4:$M$90,12,FALSE)</f>
        <v>#N/A</v>
      </c>
      <c r="F18" s="108" t="s">
        <v>17</v>
      </c>
      <c r="G18" s="61" t="str">
        <f>IF(ISBLANK(B18),"",IF($B$5="aucune","aucune",IF(ISBLANK(VLOOKUP(B18,CoursSGM!$B$5:$M$90,$E$5,FALSE)),"Non","Oui")))</f>
        <v>aucune</v>
      </c>
    </row>
    <row r="19" spans="1:7" x14ac:dyDescent="0.15">
      <c r="A19" s="116"/>
      <c r="B19" s="106" t="s">
        <v>10</v>
      </c>
      <c r="C19" s="75" t="e">
        <f>VLOOKUP(B19,CoursSGM!$B$4:$M$90,3,FALSE)</f>
        <v>#N/A</v>
      </c>
      <c r="D19" s="61" t="str">
        <f>IF(ISNA(VLOOKUP(B19,CoursSGM!$B$4:$M$90,11,FALSE))=TRUE,"0",VLOOKUP(B19,CoursSGM!$B$4:$M$90,11,FALSE))</f>
        <v>0</v>
      </c>
      <c r="E19" s="61" t="e">
        <f>VLOOKUP(B19,CoursSGM!$B$4:$M$90,12,FALSE)</f>
        <v>#N/A</v>
      </c>
      <c r="F19" s="108" t="s">
        <v>17</v>
      </c>
      <c r="G19" s="61" t="str">
        <f>IF(ISBLANK(B19),"",IF($B$5="aucune","aucune",IF(ISBLANK(VLOOKUP(B19,CoursSGM!$B$5:$M$90,$E$5,FALSE)),"Non","Oui")))</f>
        <v>aucune</v>
      </c>
    </row>
    <row r="20" spans="1:7" x14ac:dyDescent="0.15">
      <c r="A20" s="116"/>
      <c r="B20" s="106" t="s">
        <v>10</v>
      </c>
      <c r="C20" s="75" t="e">
        <f>VLOOKUP(B20,CoursSGM!$B$4:$M$90,3,FALSE)</f>
        <v>#N/A</v>
      </c>
      <c r="D20" s="61" t="str">
        <f>IF(ISNA(VLOOKUP(B20,CoursSGM!$B$4:$M$90,11,FALSE))=TRUE,"0",VLOOKUP(B20,CoursSGM!$B$4:$M$90,11,FALSE))</f>
        <v>0</v>
      </c>
      <c r="E20" s="61" t="e">
        <f>VLOOKUP(B20,CoursSGM!$B$4:$M$90,12,FALSE)</f>
        <v>#N/A</v>
      </c>
      <c r="F20" s="108" t="s">
        <v>17</v>
      </c>
      <c r="G20" s="61" t="str">
        <f>IF(ISBLANK(B20),"",IF($B$5="aucune","aucune",IF(ISBLANK(VLOOKUP(B20,CoursSGM!$B$5:$M$90,$E$5,FALSE)),"Non","Oui")))</f>
        <v>aucune</v>
      </c>
    </row>
    <row r="21" spans="1:7" x14ac:dyDescent="0.15">
      <c r="A21" s="116"/>
      <c r="B21" s="106" t="s">
        <v>10</v>
      </c>
      <c r="C21" s="75" t="e">
        <f>VLOOKUP(B21,CoursSGM!$B$4:$M$90,3,FALSE)</f>
        <v>#N/A</v>
      </c>
      <c r="D21" s="61" t="str">
        <f>IF(ISNA(VLOOKUP(B21,CoursSGM!$B$4:$M$90,11,FALSE))=TRUE,"0",VLOOKUP(B21,CoursSGM!$B$4:$M$90,11,FALSE))</f>
        <v>0</v>
      </c>
      <c r="E21" s="61" t="e">
        <f>VLOOKUP(B21,CoursSGM!$B$4:$M$90,12,FALSE)</f>
        <v>#N/A</v>
      </c>
      <c r="F21" s="108" t="s">
        <v>17</v>
      </c>
      <c r="G21" s="61" t="str">
        <f>IF(ISBLANK(B21),"",IF($B$5="aucune","aucune",IF(ISBLANK(VLOOKUP(B21,CoursSGM!$B$5:$M$90,$E$5,FALSE)),"Non","Oui")))</f>
        <v>aucune</v>
      </c>
    </row>
    <row r="22" spans="1:7" x14ac:dyDescent="0.15">
      <c r="A22" s="116"/>
      <c r="B22" s="106" t="s">
        <v>10</v>
      </c>
      <c r="C22" s="75" t="e">
        <f>VLOOKUP(B22,CoursSGM!$B$4:$M$90,3,FALSE)</f>
        <v>#N/A</v>
      </c>
      <c r="D22" s="61" t="str">
        <f>IF(ISNA(VLOOKUP(B22,CoursSGM!$B$4:$M$90,11,FALSE))=TRUE,"0",VLOOKUP(B22,CoursSGM!$B$4:$M$90,11,FALSE))</f>
        <v>0</v>
      </c>
      <c r="E22" s="61" t="e">
        <f>VLOOKUP(B22,CoursSGM!$B$4:$M$90,12,FALSE)</f>
        <v>#N/A</v>
      </c>
      <c r="F22" s="108" t="s">
        <v>17</v>
      </c>
      <c r="G22" s="61" t="str">
        <f>IF(ISBLANK(B22),"",IF($B$5="aucune","aucune",IF(ISBLANK(VLOOKUP(B22,CoursSGM!$B$5:$M$90,$E$5,FALSE)),"Non","Oui")))</f>
        <v>aucune</v>
      </c>
    </row>
    <row r="23" spans="1:7" x14ac:dyDescent="0.15">
      <c r="A23" s="116"/>
      <c r="B23" s="106" t="s">
        <v>10</v>
      </c>
      <c r="C23" s="75" t="e">
        <f>VLOOKUP(B23,CoursSGM!$B$4:$M$90,3,FALSE)</f>
        <v>#N/A</v>
      </c>
      <c r="D23" s="61" t="str">
        <f>IF(ISNA(VLOOKUP(B23,CoursSGM!$B$4:$M$90,11,FALSE))=TRUE,"0",VLOOKUP(B23,CoursSGM!$B$4:$M$90,11,FALSE))</f>
        <v>0</v>
      </c>
      <c r="E23" s="61" t="e">
        <f>VLOOKUP(B23,CoursSGM!$B$4:$M$90,12,FALSE)</f>
        <v>#N/A</v>
      </c>
      <c r="F23" s="108" t="s">
        <v>17</v>
      </c>
      <c r="G23" s="61" t="str">
        <f>IF(ISBLANK(B23),"",IF($B$5="aucune","aucune",IF(ISBLANK(VLOOKUP(B23,CoursSGM!$B$5:$M$90,$E$5,FALSE)),"Non","Oui")))</f>
        <v>aucune</v>
      </c>
    </row>
    <row r="24" spans="1:7" x14ac:dyDescent="0.15">
      <c r="A24" s="116"/>
      <c r="B24" s="106" t="s">
        <v>10</v>
      </c>
      <c r="C24" s="75" t="e">
        <f>VLOOKUP(B24,CoursSGM!$B$4:$M$90,3,FALSE)</f>
        <v>#N/A</v>
      </c>
      <c r="D24" s="61" t="str">
        <f>IF(ISNA(VLOOKUP(B24,CoursSGM!$B$4:$M$90,11,FALSE))=TRUE,"0",VLOOKUP(B24,CoursSGM!$B$4:$M$90,11,FALSE))</f>
        <v>0</v>
      </c>
      <c r="E24" s="61" t="e">
        <f>VLOOKUP(B24,CoursSGM!$B$4:$M$90,12,FALSE)</f>
        <v>#N/A</v>
      </c>
      <c r="F24" s="108" t="s">
        <v>17</v>
      </c>
      <c r="G24" s="61" t="str">
        <f>IF(ISBLANK(B24),"",IF($B$5="aucune","aucune",IF(ISBLANK(VLOOKUP(B24,CoursSGM!$B$5:$M$90,$E$5,FALSE)),"Non","Oui")))</f>
        <v>aucune</v>
      </c>
    </row>
    <row r="25" spans="1:7" x14ac:dyDescent="0.15">
      <c r="A25" s="116"/>
      <c r="B25" s="106" t="s">
        <v>10</v>
      </c>
      <c r="C25" s="75" t="e">
        <f>VLOOKUP(B25,CoursSGM!$B$4:$M$90,3,FALSE)</f>
        <v>#N/A</v>
      </c>
      <c r="D25" s="61" t="str">
        <f>IF(ISNA(VLOOKUP(B25,CoursSGM!$B$4:$M$90,11,FALSE))=TRUE,"0",VLOOKUP(B25,CoursSGM!$B$4:$M$90,11,FALSE))</f>
        <v>0</v>
      </c>
      <c r="E25" s="61" t="e">
        <f>VLOOKUP(B25,CoursSGM!$B$4:$M$90,12,FALSE)</f>
        <v>#N/A</v>
      </c>
      <c r="F25" s="108" t="s">
        <v>17</v>
      </c>
      <c r="G25" s="61" t="str">
        <f>IF(ISBLANK(B25),"",IF($B$5="aucune","aucune",IF(ISBLANK(VLOOKUP(B25,CoursSGM!$B$5:$M$90,$E$5,FALSE)),"Non","Oui")))</f>
        <v>aucune</v>
      </c>
    </row>
    <row r="26" spans="1:7" x14ac:dyDescent="0.15">
      <c r="A26" s="116"/>
      <c r="B26" s="106" t="s">
        <v>10</v>
      </c>
      <c r="C26" s="75" t="e">
        <f>VLOOKUP(B26,CoursSGM!$B$4:$M$90,3,FALSE)</f>
        <v>#N/A</v>
      </c>
      <c r="D26" s="61" t="str">
        <f>IF(ISNA(VLOOKUP(B26,CoursSGM!$B$4:$M$90,11,FALSE))=TRUE,"0",VLOOKUP(B26,CoursSGM!$B$4:$M$90,11,FALSE))</f>
        <v>0</v>
      </c>
      <c r="E26" s="61" t="e">
        <f>VLOOKUP(B26,CoursSGM!$B$4:$M$90,12,FALSE)</f>
        <v>#N/A</v>
      </c>
      <c r="F26" s="108" t="s">
        <v>17</v>
      </c>
      <c r="G26" s="61" t="str">
        <f>IF(ISBLANK(B26),"",IF($B$5="aucune","aucune",IF(ISBLANK(VLOOKUP(B26,CoursSGM!$B$5:$M$90,$E$5,FALSE)),"Non","Oui")))</f>
        <v>aucune</v>
      </c>
    </row>
    <row r="27" spans="1:7" x14ac:dyDescent="0.15">
      <c r="A27" s="116"/>
      <c r="B27" s="106" t="s">
        <v>10</v>
      </c>
      <c r="C27" s="75" t="e">
        <f>VLOOKUP(B27,CoursSGM!$B$4:$M$90,3,FALSE)</f>
        <v>#N/A</v>
      </c>
      <c r="D27" s="61" t="str">
        <f>IF(ISNA(VLOOKUP(B27,CoursSGM!$B$4:$M$90,11,FALSE))=TRUE,"0",VLOOKUP(B27,CoursSGM!$B$4:$M$90,11,FALSE))</f>
        <v>0</v>
      </c>
      <c r="E27" s="61" t="e">
        <f>VLOOKUP(B27,CoursSGM!$B$4:$M$90,12,FALSE)</f>
        <v>#N/A</v>
      </c>
      <c r="F27" s="108" t="s">
        <v>17</v>
      </c>
      <c r="G27" s="61" t="str">
        <f>IF(ISBLANK(B27),"",IF($B$5="aucune","aucune",IF(ISBLANK(VLOOKUP(B27,CoursSGM!$B$5:$M$90,$E$5,FALSE)),"Non","Oui")))</f>
        <v>aucune</v>
      </c>
    </row>
    <row r="28" spans="1:7" x14ac:dyDescent="0.15">
      <c r="A28" s="116"/>
      <c r="B28" s="106" t="s">
        <v>10</v>
      </c>
      <c r="C28" s="75" t="e">
        <f>VLOOKUP(B28,CoursSGM!$B$4:$M$90,3,FALSE)</f>
        <v>#N/A</v>
      </c>
      <c r="D28" s="61" t="str">
        <f>IF(ISNA(VLOOKUP(B28,CoursSGM!$B$4:$M$90,11,FALSE))=TRUE,"0",VLOOKUP(B28,CoursSGM!$B$4:$M$90,11,FALSE))</f>
        <v>0</v>
      </c>
      <c r="E28" s="61" t="e">
        <f>VLOOKUP(B28,CoursSGM!$B$4:$M$90,12,FALSE)</f>
        <v>#N/A</v>
      </c>
      <c r="F28" s="108" t="s">
        <v>17</v>
      </c>
      <c r="G28" s="61" t="str">
        <f>IF(ISBLANK(B28),"",IF($B$5="aucune","aucune",IF(ISBLANK(VLOOKUP(B28,CoursSGM!$B$5:$M$90,$E$5,FALSE)),"Non","Oui")))</f>
        <v>aucune</v>
      </c>
    </row>
    <row r="29" spans="1:7" x14ac:dyDescent="0.15">
      <c r="A29" s="116"/>
      <c r="B29" s="106" t="s">
        <v>10</v>
      </c>
      <c r="C29" s="75" t="e">
        <f>VLOOKUP(B29,CoursSGM!$B$4:$M$90,3,FALSE)</f>
        <v>#N/A</v>
      </c>
      <c r="D29" s="61" t="str">
        <f>IF(ISNA(VLOOKUP(B29,CoursSGM!$B$4:$M$90,11,FALSE))=TRUE,"0",VLOOKUP(B29,CoursSGM!$B$4:$M$90,11,FALSE))</f>
        <v>0</v>
      </c>
      <c r="E29" s="61" t="e">
        <f>VLOOKUP(B29,CoursSGM!$B$4:$M$90,12,FALSE)</f>
        <v>#N/A</v>
      </c>
      <c r="F29" s="108" t="s">
        <v>17</v>
      </c>
      <c r="G29" s="61" t="str">
        <f>IF(ISBLANK(B29),"",IF($B$5="aucune","aucune",IF(ISBLANK(VLOOKUP(B29,CoursSGM!$B$5:$M$90,$E$5,FALSE)),"Non","Oui")))</f>
        <v>aucune</v>
      </c>
    </row>
    <row r="30" spans="1:7" x14ac:dyDescent="0.15">
      <c r="A30" s="116"/>
      <c r="B30" s="106" t="s">
        <v>10</v>
      </c>
      <c r="C30" s="75" t="e">
        <f>VLOOKUP(B30,CoursSGM!$B$4:$M$90,3,FALSE)</f>
        <v>#N/A</v>
      </c>
      <c r="D30" s="61" t="str">
        <f>IF(ISNA(VLOOKUP(B30,CoursSGM!$B$4:$M$90,11,FALSE))=TRUE,"0",VLOOKUP(B30,CoursSGM!$B$4:$M$90,11,FALSE))</f>
        <v>0</v>
      </c>
      <c r="E30" s="61" t="e">
        <f>VLOOKUP(B30,CoursSGM!$B$4:$M$90,12,FALSE)</f>
        <v>#N/A</v>
      </c>
      <c r="F30" s="108" t="s">
        <v>17</v>
      </c>
      <c r="G30" s="61" t="str">
        <f>IF(ISBLANK(B30),"",IF($B$5="aucune","aucune",IF(ISBLANK(VLOOKUP(B30,CoursSGM!$B$5:$M$90,$E$5,FALSE)),"Non","Oui")))</f>
        <v>aucune</v>
      </c>
    </row>
    <row r="31" spans="1:7" x14ac:dyDescent="0.15">
      <c r="A31" s="116"/>
      <c r="B31" s="106" t="s">
        <v>10</v>
      </c>
      <c r="C31" s="75" t="e">
        <f>VLOOKUP(B31,CoursSGM!$B$4:$M$90,3,FALSE)</f>
        <v>#N/A</v>
      </c>
      <c r="D31" s="61" t="str">
        <f>IF(ISNA(VLOOKUP(B31,CoursSGM!$B$4:$M$90,11,FALSE))=TRUE,"0",VLOOKUP(B31,CoursSGM!$B$4:$M$90,11,FALSE))</f>
        <v>0</v>
      </c>
      <c r="E31" s="61" t="e">
        <f>VLOOKUP(B31,CoursSGM!$B$4:$M$90,12,FALSE)</f>
        <v>#N/A</v>
      </c>
      <c r="F31" s="108" t="s">
        <v>17</v>
      </c>
      <c r="G31" s="61" t="str">
        <f>IF(ISBLANK(B31),"",IF($B$5="aucune","aucune",IF(ISBLANK(VLOOKUP(B31,CoursSGM!$B$5:$M$90,$E$5,FALSE)),"Non","Oui")))</f>
        <v>aucune</v>
      </c>
    </row>
    <row r="32" spans="1:7" x14ac:dyDescent="0.15">
      <c r="A32" s="116"/>
      <c r="B32" s="106" t="s">
        <v>10</v>
      </c>
      <c r="C32" s="75" t="e">
        <f>VLOOKUP(B32,CoursSGM!$B$4:$M$90,3,FALSE)</f>
        <v>#N/A</v>
      </c>
      <c r="D32" s="61" t="str">
        <f>IF(ISNA(VLOOKUP(B32,CoursSGM!$B$4:$M$90,11,FALSE))=TRUE,"0",VLOOKUP(B32,CoursSGM!$B$4:$M$90,11,FALSE))</f>
        <v>0</v>
      </c>
      <c r="E32" s="61" t="e">
        <f>VLOOKUP(B32,CoursSGM!$B$4:$M$90,12,FALSE)</f>
        <v>#N/A</v>
      </c>
      <c r="F32" s="108" t="s">
        <v>17</v>
      </c>
      <c r="G32" s="61" t="str">
        <f>IF(ISBLANK(B32),"",IF($B$5="aucune","aucune",IF(ISBLANK(VLOOKUP(B32,CoursSGM!$B$5:$M$90,$E$5,FALSE)),"Non","Oui")))</f>
        <v>aucune</v>
      </c>
    </row>
    <row r="33" spans="1:7" x14ac:dyDescent="0.15">
      <c r="A33" s="116"/>
      <c r="B33" s="106" t="s">
        <v>10</v>
      </c>
      <c r="C33" s="75" t="e">
        <f>VLOOKUP(B33,CoursSGM!$B$4:$M$90,3,FALSE)</f>
        <v>#N/A</v>
      </c>
      <c r="D33" s="61" t="str">
        <f>IF(ISNA(VLOOKUP(B33,CoursSGM!$B$4:$M$90,11,FALSE))=TRUE,"0",VLOOKUP(B33,CoursSGM!$B$4:$M$90,11,FALSE))</f>
        <v>0</v>
      </c>
      <c r="E33" s="61" t="e">
        <f>VLOOKUP(B33,CoursSGM!$B$4:$M$90,12,FALSE)</f>
        <v>#N/A</v>
      </c>
      <c r="F33" s="108" t="s">
        <v>17</v>
      </c>
      <c r="G33" s="61" t="str">
        <f>IF(ISBLANK(B33),"",IF($B$5="aucune","aucune",IF(ISBLANK(VLOOKUP(B33,CoursSGM!$B$5:$M$90,$E$5,FALSE)),"Non","Oui")))</f>
        <v>aucune</v>
      </c>
    </row>
    <row r="34" spans="1:7" x14ac:dyDescent="0.15">
      <c r="A34" s="116"/>
      <c r="B34" s="106" t="s">
        <v>10</v>
      </c>
      <c r="C34" s="75" t="e">
        <f>VLOOKUP(B34,CoursSGM!$B$4:$M$90,3,FALSE)</f>
        <v>#N/A</v>
      </c>
      <c r="D34" s="61" t="str">
        <f>IF(ISNA(VLOOKUP(B34,CoursSGM!$B$4:$M$90,11,FALSE))=TRUE,"0",VLOOKUP(B34,CoursSGM!$B$4:$M$90,11,FALSE))</f>
        <v>0</v>
      </c>
      <c r="E34" s="61" t="e">
        <f>VLOOKUP(B34,CoursSGM!$B$4:$M$90,12,FALSE)</f>
        <v>#N/A</v>
      </c>
      <c r="F34" s="108" t="s">
        <v>17</v>
      </c>
      <c r="G34" s="61" t="str">
        <f>IF(ISBLANK(B34),"",IF($B$5="aucune","aucune",IF(ISBLANK(VLOOKUP(B34,CoursSGM!$B$5:$M$90,$E$5,FALSE)),"Non","Oui")))</f>
        <v>aucune</v>
      </c>
    </row>
    <row r="35" spans="1:7" x14ac:dyDescent="0.15">
      <c r="A35" s="116"/>
      <c r="B35" s="106" t="s">
        <v>10</v>
      </c>
      <c r="C35" s="75" t="e">
        <f>VLOOKUP(B35,CoursSGM!$B$4:$M$90,3,FALSE)</f>
        <v>#N/A</v>
      </c>
      <c r="D35" s="61" t="str">
        <f>IF(ISNA(VLOOKUP(B35,CoursSGM!$B$4:$M$90,11,FALSE))=TRUE,"0",VLOOKUP(B35,CoursSGM!$B$4:$M$90,11,FALSE))</f>
        <v>0</v>
      </c>
      <c r="E35" s="61" t="e">
        <f>VLOOKUP(B35,CoursSGM!$B$4:$M$90,12,FALSE)</f>
        <v>#N/A</v>
      </c>
      <c r="F35" s="108" t="s">
        <v>17</v>
      </c>
      <c r="G35" s="61" t="str">
        <f>IF(ISBLANK(B35),"",IF($B$5="aucune","aucune",IF(ISBLANK(VLOOKUP(B35,CoursSGM!$B$5:$M$90,$E$5,FALSE)),"Non","Oui")))</f>
        <v>aucune</v>
      </c>
    </row>
    <row r="36" spans="1:7" x14ac:dyDescent="0.15">
      <c r="A36" s="116"/>
      <c r="B36" s="106" t="s">
        <v>10</v>
      </c>
      <c r="C36" s="75" t="e">
        <f>VLOOKUP(B36,CoursSGM!$B$4:$M$90,3,FALSE)</f>
        <v>#N/A</v>
      </c>
      <c r="D36" s="61" t="str">
        <f>IF(ISNA(VLOOKUP(B36,CoursSGM!$B$4:$M$90,11,FALSE))=TRUE,"0",VLOOKUP(B36,CoursSGM!$B$4:$M$90,11,FALSE))</f>
        <v>0</v>
      </c>
      <c r="E36" s="61" t="e">
        <f>VLOOKUP(B36,CoursSGM!$B$4:$M$90,12,FALSE)</f>
        <v>#N/A</v>
      </c>
      <c r="F36" s="108" t="s">
        <v>17</v>
      </c>
      <c r="G36" s="61" t="str">
        <f>IF(ISBLANK(B36),"",IF($B$5="aucune","aucune",IF(ISBLANK(VLOOKUP(B36,CoursSGM!$B$5:$M$90,$E$5,FALSE)),"Non","Oui")))</f>
        <v>aucune</v>
      </c>
    </row>
    <row r="37" spans="1:7" x14ac:dyDescent="0.15">
      <c r="A37" s="116"/>
      <c r="B37" s="106" t="s">
        <v>10</v>
      </c>
      <c r="C37" s="75" t="e">
        <f>VLOOKUP(B37,CoursSGM!$B$4:$M$90,3,FALSE)</f>
        <v>#N/A</v>
      </c>
      <c r="D37" s="61" t="str">
        <f>IF(ISNA(VLOOKUP(B37,CoursSGM!$B$4:$M$90,11,FALSE))=TRUE,"0",VLOOKUP(B37,CoursSGM!$B$4:$M$90,11,FALSE))</f>
        <v>0</v>
      </c>
      <c r="E37" s="61" t="e">
        <f>VLOOKUP(B37,CoursSGM!$B$4:$M$90,12,FALSE)</f>
        <v>#N/A</v>
      </c>
      <c r="F37" s="108" t="s">
        <v>17</v>
      </c>
      <c r="G37" s="61" t="str">
        <f>IF(ISBLANK(B37),"",IF($B$5="aucune","aucune",IF(ISBLANK(VLOOKUP(B37,CoursSGM!$B$5:$M$90,$E$5,FALSE)),"Non","Oui")))</f>
        <v>aucune</v>
      </c>
    </row>
    <row r="38" spans="1:7" x14ac:dyDescent="0.15">
      <c r="A38" s="116"/>
      <c r="B38" s="106" t="s">
        <v>10</v>
      </c>
      <c r="C38" s="75" t="e">
        <f>VLOOKUP(B38,CoursSGM!$B$4:$M$90,3,FALSE)</f>
        <v>#N/A</v>
      </c>
      <c r="D38" s="61" t="str">
        <f>IF(ISNA(VLOOKUP(B38,CoursSGM!$B$4:$M$90,11,FALSE))=TRUE,"0",VLOOKUP(B38,CoursSGM!$B$4:$M$90,11,FALSE))</f>
        <v>0</v>
      </c>
      <c r="E38" s="61" t="e">
        <f>VLOOKUP(B38,CoursSGM!$B$4:$M$90,12,FALSE)</f>
        <v>#N/A</v>
      </c>
      <c r="F38" s="108" t="s">
        <v>17</v>
      </c>
      <c r="G38" s="61" t="str">
        <f>IF(ISBLANK(B38),"",IF($B$5="aucune","aucune",IF(ISBLANK(VLOOKUP(B38,CoursSGM!$B$5:$M$90,$E$5,FALSE)),"Non","Oui")))</f>
        <v>aucune</v>
      </c>
    </row>
    <row r="39" spans="1:7" ht="14" thickBot="1" x14ac:dyDescent="0.2">
      <c r="A39" s="117"/>
      <c r="B39" s="106" t="s">
        <v>10</v>
      </c>
      <c r="C39" s="76" t="e">
        <f>VLOOKUP(B39,CoursSGM!$B$4:$M$90,3,FALSE)</f>
        <v>#N/A</v>
      </c>
      <c r="D39" s="62" t="str">
        <f>IF(ISNA(VLOOKUP(B39,CoursSGM!$B$4:$M$90,11,FALSE))=TRUE,"0",VLOOKUP(B39,CoursSGM!$B$4:$M$90,11,FALSE))</f>
        <v>0</v>
      </c>
      <c r="E39" s="62" t="e">
        <f>VLOOKUP(B39,CoursSGM!$B$4:$M$90,12,FALSE)</f>
        <v>#N/A</v>
      </c>
      <c r="F39" s="108" t="s">
        <v>17</v>
      </c>
      <c r="G39" s="62" t="str">
        <f>IF(ISBLANK(B39),"",IF($B$5="aucune","aucune",IF(ISBLANK(VLOOKUP(B39,CoursSGM!$B$5:$M$90,$E$5,FALSE)),"Non","Oui")))</f>
        <v>aucune</v>
      </c>
    </row>
    <row r="40" spans="1:7" x14ac:dyDescent="0.15">
      <c r="A40" s="118" t="s">
        <v>18</v>
      </c>
      <c r="B40" s="79"/>
      <c r="C40" s="104"/>
      <c r="D40" s="13"/>
      <c r="E40" s="104"/>
      <c r="F40" s="13" t="s">
        <v>17</v>
      </c>
      <c r="G40" s="63" t="str">
        <f>IF(ISBLANK(B40),"",IF($B$5="aucune","aucune",IF(ISBLANK(VLOOKUP(B40,CoursSGM!$B$5:$M$90,$E$5,FALSE)),"Non","Oui")))</f>
        <v/>
      </c>
    </row>
    <row r="41" spans="1:7" ht="14" thickBot="1" x14ac:dyDescent="0.2">
      <c r="A41" s="119"/>
      <c r="B41" s="80"/>
      <c r="C41" s="78"/>
      <c r="D41" s="14"/>
      <c r="E41" s="78"/>
      <c r="F41" s="14" t="s">
        <v>17</v>
      </c>
      <c r="G41" s="64" t="str">
        <f>IF(ISBLANK(B41),"",IF($B$5="aucune","aucune",IF(ISBLANK(VLOOKUP(B41,CoursSGM!$B$5:$M$90,$E$5,FALSE)),"Non","Oui")))</f>
        <v/>
      </c>
    </row>
    <row r="42" spans="1:7" x14ac:dyDescent="0.15">
      <c r="A42" s="109" t="s">
        <v>19</v>
      </c>
      <c r="B42" s="65" t="s">
        <v>20</v>
      </c>
      <c r="C42" s="66" t="s">
        <v>21</v>
      </c>
      <c r="D42" s="70">
        <v>10</v>
      </c>
      <c r="E42" s="69" t="s">
        <v>22</v>
      </c>
      <c r="F42" s="28" t="s">
        <v>17</v>
      </c>
      <c r="G42" s="5"/>
    </row>
    <row r="43" spans="1:7" x14ac:dyDescent="0.15">
      <c r="A43" s="110"/>
      <c r="B43" s="65" t="s">
        <v>23</v>
      </c>
      <c r="C43" s="67"/>
      <c r="D43" s="71">
        <v>3</v>
      </c>
      <c r="E43" s="69" t="s">
        <v>24</v>
      </c>
      <c r="F43" s="28" t="s">
        <v>17</v>
      </c>
      <c r="G43" s="4"/>
    </row>
    <row r="44" spans="1:7" ht="14" thickBot="1" x14ac:dyDescent="0.2">
      <c r="A44" s="111"/>
      <c r="B44" s="65" t="s">
        <v>25</v>
      </c>
      <c r="C44" s="68"/>
      <c r="D44" s="72">
        <v>3</v>
      </c>
      <c r="E44" s="69" t="s">
        <v>26</v>
      </c>
      <c r="F44" s="29" t="s">
        <v>17</v>
      </c>
      <c r="G44" s="4"/>
    </row>
    <row r="45" spans="1:7" ht="13" customHeight="1" x14ac:dyDescent="0.15">
      <c r="A45" s="112" t="s">
        <v>27</v>
      </c>
      <c r="B45" s="81"/>
      <c r="C45" s="6"/>
      <c r="D45" s="7"/>
      <c r="E45" s="7"/>
      <c r="F45" s="7" t="s">
        <v>17</v>
      </c>
      <c r="G45" s="4"/>
    </row>
    <row r="46" spans="1:7" x14ac:dyDescent="0.15">
      <c r="A46" s="113"/>
      <c r="B46" s="82"/>
      <c r="C46" s="8"/>
      <c r="D46" s="9"/>
      <c r="E46" s="9"/>
      <c r="F46" s="9" t="s">
        <v>17</v>
      </c>
      <c r="G46" s="4"/>
    </row>
    <row r="47" spans="1:7" x14ac:dyDescent="0.15">
      <c r="A47" s="113"/>
      <c r="B47" s="82"/>
      <c r="C47" s="8"/>
      <c r="D47" s="9"/>
      <c r="E47" s="9"/>
      <c r="F47" s="9" t="s">
        <v>17</v>
      </c>
      <c r="G47" s="4"/>
    </row>
    <row r="48" spans="1:7" x14ac:dyDescent="0.15">
      <c r="A48" s="113"/>
      <c r="B48" s="82"/>
      <c r="C48" s="8"/>
      <c r="D48" s="9"/>
      <c r="E48" s="9"/>
      <c r="F48" s="9" t="s">
        <v>17</v>
      </c>
      <c r="G48" s="4"/>
    </row>
    <row r="49" spans="1:7" x14ac:dyDescent="0.15">
      <c r="A49" s="113"/>
      <c r="B49" s="82"/>
      <c r="C49" s="8"/>
      <c r="D49" s="9"/>
      <c r="E49" s="9"/>
      <c r="F49" s="9" t="s">
        <v>17</v>
      </c>
      <c r="G49" s="4"/>
    </row>
    <row r="50" spans="1:7" x14ac:dyDescent="0.15">
      <c r="A50" s="113"/>
      <c r="B50" s="82"/>
      <c r="C50" s="8"/>
      <c r="D50" s="9"/>
      <c r="E50" s="9"/>
      <c r="F50" s="9" t="s">
        <v>17</v>
      </c>
      <c r="G50" s="4"/>
    </row>
    <row r="51" spans="1:7" x14ac:dyDescent="0.15">
      <c r="A51" s="113"/>
      <c r="B51" s="82"/>
      <c r="C51" s="8"/>
      <c r="D51" s="9"/>
      <c r="E51" s="9"/>
      <c r="F51" s="9" t="s">
        <v>17</v>
      </c>
      <c r="G51" s="4"/>
    </row>
    <row r="52" spans="1:7" x14ac:dyDescent="0.15">
      <c r="A52" s="113"/>
      <c r="B52" s="82"/>
      <c r="C52" s="8"/>
      <c r="D52" s="9"/>
      <c r="E52" s="9"/>
      <c r="F52" s="9" t="s">
        <v>17</v>
      </c>
      <c r="G52" s="4"/>
    </row>
    <row r="53" spans="1:7" x14ac:dyDescent="0.15">
      <c r="A53" s="113"/>
      <c r="B53" s="82"/>
      <c r="C53" s="8"/>
      <c r="D53" s="9"/>
      <c r="E53" s="9"/>
      <c r="F53" s="9" t="s">
        <v>17</v>
      </c>
      <c r="G53" s="4"/>
    </row>
    <row r="54" spans="1:7" x14ac:dyDescent="0.15">
      <c r="A54" s="113"/>
      <c r="B54" s="82"/>
      <c r="C54" s="8"/>
      <c r="D54" s="9"/>
      <c r="E54" s="9"/>
      <c r="F54" s="9" t="s">
        <v>17</v>
      </c>
      <c r="G54" s="4"/>
    </row>
    <row r="55" spans="1:7" ht="16" x14ac:dyDescent="0.2">
      <c r="A55" s="113"/>
      <c r="B55" s="82"/>
      <c r="C55" s="8"/>
      <c r="D55" s="9"/>
      <c r="E55" s="10"/>
      <c r="F55" s="9" t="s">
        <v>17</v>
      </c>
      <c r="G55" s="19"/>
    </row>
    <row r="56" spans="1:7" ht="17" thickBot="1" x14ac:dyDescent="0.25">
      <c r="A56" s="114"/>
      <c r="B56" s="83"/>
      <c r="C56" s="11"/>
      <c r="D56" s="12"/>
      <c r="E56" s="12"/>
      <c r="F56" s="12" t="s">
        <v>17</v>
      </c>
      <c r="G56" s="19"/>
    </row>
    <row r="57" spans="1:7" ht="16" x14ac:dyDescent="0.2">
      <c r="A57" s="19"/>
      <c r="B57" s="19"/>
      <c r="C57" s="19"/>
      <c r="D57" s="19"/>
      <c r="E57" s="19"/>
      <c r="F57" s="19"/>
      <c r="G57" s="19"/>
    </row>
    <row r="58" spans="1:7" ht="16" x14ac:dyDescent="0.2">
      <c r="A58" s="19"/>
      <c r="B58" s="19"/>
      <c r="C58" s="19"/>
      <c r="D58" s="19"/>
      <c r="E58" s="21"/>
      <c r="F58" s="19"/>
      <c r="G58" s="19"/>
    </row>
    <row r="59" spans="1:7" ht="16" x14ac:dyDescent="0.2">
      <c r="A59" s="19"/>
      <c r="B59" s="20" t="s">
        <v>28</v>
      </c>
      <c r="C59" s="19"/>
      <c r="D59" s="19"/>
      <c r="E59" s="21"/>
      <c r="F59" s="19"/>
      <c r="G59" s="19"/>
    </row>
    <row r="60" spans="1:7" ht="16" x14ac:dyDescent="0.2">
      <c r="A60" s="19"/>
      <c r="B60" s="19" t="s">
        <v>29</v>
      </c>
      <c r="C60" s="20"/>
      <c r="D60" s="21">
        <f>SUMIF($D$16:$D$56,"&gt;0")</f>
        <v>16</v>
      </c>
      <c r="E60" s="21"/>
      <c r="F60" s="19"/>
      <c r="G60" s="19"/>
    </row>
    <row r="61" spans="1:7" ht="16" x14ac:dyDescent="0.2">
      <c r="A61" s="19"/>
      <c r="B61" s="19" t="s">
        <v>30</v>
      </c>
      <c r="C61" s="20"/>
      <c r="D61" s="21">
        <f>SUMIF($D$16:$D$41,"&gt;0")</f>
        <v>0</v>
      </c>
      <c r="E61" s="19"/>
      <c r="F61" s="19"/>
      <c r="G61" s="19"/>
    </row>
    <row r="62" spans="1:7" ht="16" x14ac:dyDescent="0.2">
      <c r="A62" s="19"/>
      <c r="B62" s="19" t="s">
        <v>31</v>
      </c>
      <c r="C62" s="20"/>
      <c r="D62" s="21">
        <f>SUMIF(G16:$G$41,"=Oui",$D$16:$D$41)</f>
        <v>0</v>
      </c>
      <c r="E62" s="19"/>
      <c r="F62" s="19"/>
      <c r="G62" s="19"/>
    </row>
    <row r="63" spans="1:7" ht="16" x14ac:dyDescent="0.2">
      <c r="A63" s="19"/>
      <c r="B63" s="19" t="s">
        <v>32</v>
      </c>
      <c r="C63" s="20"/>
      <c r="D63" s="21">
        <f>SUMIF($D$45:$D$56,"&gt;0",$D$45:$D$56)</f>
        <v>0</v>
      </c>
      <c r="E63" s="19"/>
      <c r="F63" s="19"/>
      <c r="G63" s="19"/>
    </row>
    <row r="64" spans="1:7" ht="16" x14ac:dyDescent="0.2">
      <c r="A64" s="19"/>
      <c r="B64" s="19"/>
      <c r="C64" s="19"/>
      <c r="D64" s="19"/>
      <c r="E64" s="19"/>
      <c r="F64" s="19"/>
      <c r="G64" s="19"/>
    </row>
    <row r="65" spans="1:7" ht="16" x14ac:dyDescent="0.2">
      <c r="A65" s="19"/>
      <c r="B65" s="20" t="s">
        <v>33</v>
      </c>
      <c r="C65" s="19"/>
      <c r="D65" s="19"/>
      <c r="E65" s="19"/>
      <c r="F65" s="19"/>
      <c r="G65" s="19"/>
    </row>
    <row r="66" spans="1:7" ht="16" x14ac:dyDescent="0.2">
      <c r="A66" s="19"/>
      <c r="B66" s="19" t="s">
        <v>34</v>
      </c>
      <c r="C66" s="19"/>
      <c r="D66" s="21">
        <f>SUMIF($F$16:$F$56,"=1er",$D$16:$D$56)</f>
        <v>0</v>
      </c>
      <c r="E66" s="19"/>
      <c r="F66" s="19"/>
      <c r="G66" s="19"/>
    </row>
    <row r="67" spans="1:7" ht="16" x14ac:dyDescent="0.2">
      <c r="A67" s="19"/>
      <c r="B67" s="19" t="s">
        <v>35</v>
      </c>
      <c r="C67" s="19"/>
      <c r="D67" s="21">
        <f>SUMIF($F$16:$F$56,"=2ème",$D$16:$D$56)</f>
        <v>0</v>
      </c>
      <c r="E67" s="19"/>
      <c r="F67" s="19"/>
      <c r="G67" s="4"/>
    </row>
    <row r="68" spans="1:7" ht="16" x14ac:dyDescent="0.2">
      <c r="A68" s="19"/>
      <c r="B68" s="19" t="s">
        <v>36</v>
      </c>
      <c r="C68" s="19"/>
      <c r="D68" s="21">
        <f>SUMIF($F$16:$F$56,"=3ème",$D$16:$D$56)</f>
        <v>0</v>
      </c>
      <c r="E68" s="19"/>
      <c r="F68" s="19"/>
      <c r="G68" s="4"/>
    </row>
    <row r="69" spans="1:7" x14ac:dyDescent="0.15">
      <c r="A69" s="4"/>
      <c r="B69" s="4"/>
      <c r="C69" s="4"/>
      <c r="D69" s="4"/>
      <c r="E69" s="4"/>
      <c r="F69" s="4"/>
      <c r="G69" s="4"/>
    </row>
    <row r="70" spans="1:7" x14ac:dyDescent="0.15">
      <c r="A70" s="4"/>
      <c r="B70" s="4"/>
      <c r="C70" s="4"/>
      <c r="D70" s="4"/>
      <c r="E70" s="4"/>
      <c r="F70" s="4"/>
      <c r="G70" s="4"/>
    </row>
    <row r="71" spans="1:7" x14ac:dyDescent="0.15">
      <c r="A71" s="4"/>
      <c r="B71" s="4" t="s">
        <v>37</v>
      </c>
      <c r="C71" s="4"/>
      <c r="D71" s="4"/>
      <c r="E71" s="4"/>
      <c r="F71" s="4"/>
      <c r="G71" s="4"/>
    </row>
    <row r="72" spans="1:7" x14ac:dyDescent="0.15">
      <c r="A72" s="4"/>
      <c r="C72" s="4"/>
      <c r="D72" s="4"/>
      <c r="E72" s="4"/>
      <c r="F72" s="4"/>
      <c r="G72" s="4"/>
    </row>
    <row r="73" spans="1:7" x14ac:dyDescent="0.15">
      <c r="A73" s="4"/>
      <c r="B73" s="4"/>
      <c r="C73" s="4"/>
      <c r="D73" s="4"/>
      <c r="E73" s="4"/>
      <c r="F73" s="4"/>
      <c r="G73" s="4"/>
    </row>
    <row r="74" spans="1:7" x14ac:dyDescent="0.15">
      <c r="A74" s="4"/>
      <c r="B74" s="4"/>
      <c r="C74" s="4"/>
      <c r="D74" s="4"/>
      <c r="E74" s="4"/>
      <c r="F74" s="4"/>
      <c r="G74" s="4"/>
    </row>
    <row r="75" spans="1:7" x14ac:dyDescent="0.15">
      <c r="A75" s="4"/>
      <c r="B75" s="4"/>
      <c r="C75" s="4"/>
      <c r="D75" s="4"/>
      <c r="E75" s="4"/>
      <c r="F75" s="4" t="s">
        <v>305</v>
      </c>
      <c r="G75" s="27"/>
    </row>
    <row r="76" spans="1:7" x14ac:dyDescent="0.15">
      <c r="A76" s="4"/>
      <c r="B76" s="4" t="s">
        <v>38</v>
      </c>
      <c r="C76" s="4"/>
      <c r="D76" s="4"/>
      <c r="E76" s="4"/>
      <c r="F76" s="4"/>
    </row>
    <row r="77" spans="1:7" x14ac:dyDescent="0.15">
      <c r="A77" s="4"/>
      <c r="B77" s="4"/>
      <c r="C77" s="4"/>
      <c r="D77" s="4"/>
      <c r="E77" s="4"/>
      <c r="F77" s="4"/>
    </row>
  </sheetData>
  <sheetProtection password="DE3E" sheet="1" objects="1" scenarios="1"/>
  <mergeCells count="4">
    <mergeCell ref="A42:A44"/>
    <mergeCell ref="A45:A56"/>
    <mergeCell ref="A16:A39"/>
    <mergeCell ref="A40:A41"/>
  </mergeCells>
  <phoneticPr fontId="4" type="noConversion"/>
  <conditionalFormatting sqref="D66:D68">
    <cfRule type="cellIs" dxfId="4" priority="10" operator="notBetween">
      <formula>25</formula>
      <formula>35</formula>
    </cfRule>
  </conditionalFormatting>
  <conditionalFormatting sqref="D62">
    <cfRule type="cellIs" dxfId="3" priority="7" operator="lessThan">
      <formula>18</formula>
    </cfRule>
  </conditionalFormatting>
  <conditionalFormatting sqref="D63">
    <cfRule type="cellIs" dxfId="2" priority="4" operator="lessThan">
      <formula>30</formula>
    </cfRule>
  </conditionalFormatting>
  <conditionalFormatting sqref="D60">
    <cfRule type="cellIs" dxfId="1" priority="3" operator="lessThan">
      <formula>90</formula>
    </cfRule>
  </conditionalFormatting>
  <conditionalFormatting sqref="D61">
    <cfRule type="cellIs" dxfId="0" priority="1" operator="lessThan">
      <formula>44</formula>
    </cfRule>
  </conditionalFormatting>
  <dataValidations count="4">
    <dataValidation type="list" showInputMessage="1" showErrorMessage="1" sqref="B6" xr:uid="{00000000-0002-0000-0000-000000000000}">
      <formula1>"aucune,Aéro-Hydrodynamique,Automatique et Mécatronique,Conception et Production,Énergie,Mécanique des solides et des structures,Biomécanique "</formula1>
    </dataValidation>
    <dataValidation type="list" showInputMessage="1" showErrorMessage="1" sqref="F16:F56" xr:uid="{00000000-0002-0000-0000-000001000000}">
      <formula1>"à définir,1er,2ème,3ème"</formula1>
    </dataValidation>
    <dataValidation type="list" allowBlank="1" showInputMessage="1" showErrorMessage="1" sqref="B9" xr:uid="{00000000-0002-0000-0000-000002000000}">
      <formula1>"aucun,Area and cultural studies,Energie,Management de la technologie et entrepreunariat,Science et ingénierie computationnelle,Sciences et génie des matériaux,Technologies biomédicales,Technologies spatiales, autre"</formula1>
    </dataValidation>
    <dataValidation type="list" showInputMessage="1" showErrorMessage="1" sqref="B5" xr:uid="{00000000-0002-0000-0000-000003000000}">
      <formula1>"aucune,Aéro-Hydrodynamique,Automatique et Mécatronique,Conception et Production,Énergie,Mécanique des solides et des structures,Biomécanique, "</formula1>
    </dataValidation>
  </dataValidations>
  <pageMargins left="0.78740157480314965" right="0.78740157480314965" top="1.7200000000000002" bottom="0.78740157480314965" header="0.5" footer="0"/>
  <pageSetup paperSize="9" scale="60" orientation="portrait" horizontalDpi="4294967292" verticalDpi="4294967292"/>
  <headerFooter alignWithMargins="0">
    <oddHeader>&amp;L&amp;"Verdana,Gras"&amp;14Plan Individuel d'études Master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CoursSGM!$B$3:$B$90</xm:f>
          </x14:formula1>
          <xm:sqref>B16:B39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2"/>
  <sheetViews>
    <sheetView tabSelected="1" zoomScale="150" zoomScaleNormal="150" zoomScalePageLayoutView="150" workbookViewId="0">
      <selection activeCell="C4" sqref="C4"/>
    </sheetView>
  </sheetViews>
  <sheetFormatPr baseColWidth="10" defaultColWidth="10.6640625" defaultRowHeight="13" x14ac:dyDescent="0.15"/>
  <cols>
    <col min="1" max="1" width="2.6640625" bestFit="1" customWidth="1"/>
    <col min="2" max="2" width="60.6640625" customWidth="1"/>
    <col min="3" max="3" width="5.33203125" style="1" bestFit="1" customWidth="1"/>
    <col min="4" max="4" width="10.33203125" bestFit="1" customWidth="1"/>
    <col min="5" max="5" width="25.1640625" bestFit="1" customWidth="1"/>
    <col min="6" max="11" width="2.6640625" style="1" bestFit="1" customWidth="1"/>
    <col min="12" max="12" width="5.1640625" style="1" bestFit="1" customWidth="1"/>
    <col min="13" max="13" width="8" style="1" bestFit="1" customWidth="1"/>
    <col min="14" max="14" width="22" style="1" customWidth="1"/>
    <col min="15" max="15" width="16" customWidth="1"/>
  </cols>
  <sheetData>
    <row r="1" spans="1:15" x14ac:dyDescent="0.15">
      <c r="F1" s="120" t="s">
        <v>15</v>
      </c>
      <c r="G1" s="121"/>
      <c r="H1" s="121"/>
      <c r="I1" s="121"/>
      <c r="J1" s="121"/>
      <c r="K1" s="122"/>
    </row>
    <row r="2" spans="1:15" ht="234" x14ac:dyDescent="0.15">
      <c r="E2" s="31"/>
      <c r="F2" s="2" t="s">
        <v>39</v>
      </c>
      <c r="G2" s="32" t="s">
        <v>40</v>
      </c>
      <c r="H2" s="32" t="s">
        <v>41</v>
      </c>
      <c r="I2" s="32" t="s">
        <v>42</v>
      </c>
      <c r="J2" s="32" t="s">
        <v>43</v>
      </c>
      <c r="K2" s="3" t="s">
        <v>44</v>
      </c>
    </row>
    <row r="3" spans="1:15" ht="13" customHeight="1" x14ac:dyDescent="0.15">
      <c r="B3" s="33" t="s">
        <v>10</v>
      </c>
      <c r="C3" s="34" t="s">
        <v>45</v>
      </c>
      <c r="D3" s="35" t="s">
        <v>11</v>
      </c>
      <c r="E3" s="35" t="s">
        <v>46</v>
      </c>
      <c r="F3" s="34" t="s">
        <v>47</v>
      </c>
      <c r="G3" s="34" t="s">
        <v>48</v>
      </c>
      <c r="H3" s="34" t="s">
        <v>49</v>
      </c>
      <c r="I3" s="34" t="s">
        <v>50</v>
      </c>
      <c r="J3" s="34" t="s">
        <v>51</v>
      </c>
      <c r="K3" s="34" t="s">
        <v>52</v>
      </c>
      <c r="L3" s="34" t="s">
        <v>12</v>
      </c>
      <c r="M3" s="34" t="s">
        <v>53</v>
      </c>
      <c r="N3" s="34" t="s">
        <v>54</v>
      </c>
    </row>
    <row r="4" spans="1:15" ht="13" customHeight="1" x14ac:dyDescent="0.15">
      <c r="A4" s="126" t="s">
        <v>55</v>
      </c>
      <c r="B4" s="36" t="s">
        <v>70</v>
      </c>
      <c r="C4" s="43" t="s">
        <v>57</v>
      </c>
      <c r="D4" s="38" t="s">
        <v>71</v>
      </c>
      <c r="E4" s="87" t="s">
        <v>72</v>
      </c>
      <c r="F4" s="39"/>
      <c r="G4" s="39"/>
      <c r="H4" s="85" t="s">
        <v>49</v>
      </c>
      <c r="I4" s="39"/>
      <c r="J4" s="39"/>
      <c r="K4" s="40"/>
      <c r="L4" s="41">
        <v>3</v>
      </c>
      <c r="M4" s="42" t="s">
        <v>26</v>
      </c>
      <c r="N4" s="93"/>
    </row>
    <row r="5" spans="1:15" ht="13" customHeight="1" x14ac:dyDescent="0.15">
      <c r="A5" s="127"/>
      <c r="B5" s="36" t="s">
        <v>56</v>
      </c>
      <c r="C5" s="37" t="s">
        <v>57</v>
      </c>
      <c r="D5" s="38" t="s">
        <v>58</v>
      </c>
      <c r="E5" s="36" t="s">
        <v>59</v>
      </c>
      <c r="F5" s="39"/>
      <c r="G5" s="39" t="s">
        <v>48</v>
      </c>
      <c r="H5" s="39" t="s">
        <v>49</v>
      </c>
      <c r="I5" s="39" t="s">
        <v>50</v>
      </c>
      <c r="J5" s="39" t="s">
        <v>51</v>
      </c>
      <c r="K5" s="40" t="s">
        <v>52</v>
      </c>
      <c r="L5" s="41">
        <v>3</v>
      </c>
      <c r="M5" s="42" t="s">
        <v>26</v>
      </c>
      <c r="N5" s="84" t="s">
        <v>60</v>
      </c>
      <c r="O5" s="95"/>
    </row>
    <row r="6" spans="1:15" x14ac:dyDescent="0.15">
      <c r="A6" s="127"/>
      <c r="B6" s="36" t="s">
        <v>61</v>
      </c>
      <c r="C6" s="43" t="s">
        <v>57</v>
      </c>
      <c r="D6" s="38" t="s">
        <v>62</v>
      </c>
      <c r="E6" s="36" t="s">
        <v>63</v>
      </c>
      <c r="F6" s="39"/>
      <c r="G6" s="39"/>
      <c r="H6" s="39"/>
      <c r="I6" s="39" t="s">
        <v>50</v>
      </c>
      <c r="J6" s="39"/>
      <c r="K6" s="40"/>
      <c r="L6" s="41">
        <v>5</v>
      </c>
      <c r="M6" s="42" t="s">
        <v>24</v>
      </c>
      <c r="N6" s="42"/>
      <c r="O6" s="95"/>
    </row>
    <row r="7" spans="1:15" x14ac:dyDescent="0.15">
      <c r="A7" s="127"/>
      <c r="B7" s="36" t="s">
        <v>64</v>
      </c>
      <c r="C7" s="43" t="s">
        <v>57</v>
      </c>
      <c r="D7" s="38" t="s">
        <v>65</v>
      </c>
      <c r="E7" s="36" t="s">
        <v>66</v>
      </c>
      <c r="F7" s="39"/>
      <c r="G7" s="39"/>
      <c r="H7" s="39"/>
      <c r="I7" s="39" t="s">
        <v>50</v>
      </c>
      <c r="J7" s="39"/>
      <c r="K7" s="40"/>
      <c r="L7" s="41">
        <v>3</v>
      </c>
      <c r="M7" s="86" t="s">
        <v>26</v>
      </c>
      <c r="N7" s="42"/>
      <c r="O7" s="95"/>
    </row>
    <row r="8" spans="1:15" x14ac:dyDescent="0.15">
      <c r="A8" s="127"/>
      <c r="B8" s="36" t="s">
        <v>67</v>
      </c>
      <c r="C8" s="43" t="s">
        <v>57</v>
      </c>
      <c r="D8" s="38" t="s">
        <v>68</v>
      </c>
      <c r="E8" s="36" t="s">
        <v>69</v>
      </c>
      <c r="F8" s="39"/>
      <c r="G8" s="39"/>
      <c r="H8" s="39" t="s">
        <v>49</v>
      </c>
      <c r="I8" s="39"/>
      <c r="J8" s="39" t="s">
        <v>51</v>
      </c>
      <c r="K8" s="40" t="s">
        <v>52</v>
      </c>
      <c r="L8" s="41">
        <v>5</v>
      </c>
      <c r="M8" s="86" t="s">
        <v>24</v>
      </c>
      <c r="N8" s="42"/>
      <c r="O8" s="95"/>
    </row>
    <row r="9" spans="1:15" x14ac:dyDescent="0.15">
      <c r="A9" s="127"/>
      <c r="B9" s="36" t="s">
        <v>73</v>
      </c>
      <c r="C9" s="43" t="s">
        <v>57</v>
      </c>
      <c r="D9" s="38" t="s">
        <v>74</v>
      </c>
      <c r="E9" s="36" t="s">
        <v>75</v>
      </c>
      <c r="F9" s="39" t="s">
        <v>47</v>
      </c>
      <c r="G9" s="39"/>
      <c r="H9" s="39"/>
      <c r="I9" s="39" t="s">
        <v>50</v>
      </c>
      <c r="J9" s="39" t="s">
        <v>51</v>
      </c>
      <c r="K9" s="40"/>
      <c r="L9" s="41">
        <v>3</v>
      </c>
      <c r="M9" s="42" t="s">
        <v>24</v>
      </c>
      <c r="N9" s="42"/>
      <c r="O9" s="95"/>
    </row>
    <row r="10" spans="1:15" x14ac:dyDescent="0.15">
      <c r="A10" s="127"/>
      <c r="B10" s="36" t="s">
        <v>76</v>
      </c>
      <c r="C10" s="43" t="s">
        <v>57</v>
      </c>
      <c r="D10" s="38" t="s">
        <v>77</v>
      </c>
      <c r="E10" s="36" t="s">
        <v>78</v>
      </c>
      <c r="F10" s="39" t="s">
        <v>47</v>
      </c>
      <c r="G10" s="39"/>
      <c r="H10" s="39"/>
      <c r="I10" s="39" t="s">
        <v>50</v>
      </c>
      <c r="J10" s="39" t="s">
        <v>51</v>
      </c>
      <c r="K10" s="40"/>
      <c r="L10" s="41">
        <v>3</v>
      </c>
      <c r="M10" s="42" t="s">
        <v>24</v>
      </c>
      <c r="N10" s="42"/>
      <c r="O10" s="95"/>
    </row>
    <row r="11" spans="1:15" x14ac:dyDescent="0.15">
      <c r="A11" s="127"/>
      <c r="B11" s="36" t="s">
        <v>79</v>
      </c>
      <c r="C11" s="43" t="s">
        <v>57</v>
      </c>
      <c r="D11" s="38" t="s">
        <v>80</v>
      </c>
      <c r="E11" s="36" t="s">
        <v>81</v>
      </c>
      <c r="F11" s="39"/>
      <c r="G11" s="39"/>
      <c r="H11" s="39" t="s">
        <v>49</v>
      </c>
      <c r="I11" s="39"/>
      <c r="J11" s="39"/>
      <c r="K11" s="40"/>
      <c r="L11" s="41">
        <v>4</v>
      </c>
      <c r="M11" s="42" t="s">
        <v>24</v>
      </c>
      <c r="N11" s="84" t="s">
        <v>60</v>
      </c>
      <c r="O11" s="95"/>
    </row>
    <row r="12" spans="1:15" x14ac:dyDescent="0.15">
      <c r="A12" s="127"/>
      <c r="B12" s="36" t="s">
        <v>82</v>
      </c>
      <c r="C12" s="43" t="s">
        <v>57</v>
      </c>
      <c r="D12" s="38" t="s">
        <v>83</v>
      </c>
      <c r="E12" s="36" t="s">
        <v>84</v>
      </c>
      <c r="F12" s="39"/>
      <c r="G12" s="39" t="s">
        <v>48</v>
      </c>
      <c r="H12" s="39" t="s">
        <v>49</v>
      </c>
      <c r="I12" s="39"/>
      <c r="J12" s="39"/>
      <c r="K12" s="40"/>
      <c r="L12" s="41">
        <v>3</v>
      </c>
      <c r="M12" s="42" t="s">
        <v>24</v>
      </c>
      <c r="N12" s="42"/>
      <c r="O12" s="95"/>
    </row>
    <row r="13" spans="1:15" x14ac:dyDescent="0.15">
      <c r="A13" s="127"/>
      <c r="B13" s="36" t="s">
        <v>85</v>
      </c>
      <c r="C13" s="43" t="s">
        <v>57</v>
      </c>
      <c r="D13" s="38" t="s">
        <v>86</v>
      </c>
      <c r="E13" s="36" t="s">
        <v>87</v>
      </c>
      <c r="F13" s="85" t="s">
        <v>47</v>
      </c>
      <c r="G13" s="39"/>
      <c r="H13" s="39"/>
      <c r="I13" s="39"/>
      <c r="J13" s="85" t="s">
        <v>51</v>
      </c>
      <c r="K13" s="88" t="s">
        <v>52</v>
      </c>
      <c r="L13" s="41">
        <v>3</v>
      </c>
      <c r="M13" s="42" t="s">
        <v>26</v>
      </c>
      <c r="N13" s="86"/>
      <c r="O13" s="95"/>
    </row>
    <row r="14" spans="1:15" x14ac:dyDescent="0.15">
      <c r="A14" s="127"/>
      <c r="B14" s="36" t="s">
        <v>88</v>
      </c>
      <c r="C14" s="43" t="s">
        <v>57</v>
      </c>
      <c r="D14" s="38" t="s">
        <v>89</v>
      </c>
      <c r="E14" s="36" t="s">
        <v>90</v>
      </c>
      <c r="F14" s="39"/>
      <c r="G14" s="39"/>
      <c r="H14" s="39"/>
      <c r="I14" s="39"/>
      <c r="J14" s="39" t="s">
        <v>51</v>
      </c>
      <c r="K14" s="40" t="s">
        <v>52</v>
      </c>
      <c r="L14" s="41">
        <v>5</v>
      </c>
      <c r="M14" s="42" t="s">
        <v>24</v>
      </c>
      <c r="N14" s="42"/>
      <c r="O14" s="95"/>
    </row>
    <row r="15" spans="1:15" x14ac:dyDescent="0.15">
      <c r="A15" s="127"/>
      <c r="B15" s="36" t="s">
        <v>91</v>
      </c>
      <c r="C15" s="43" t="s">
        <v>57</v>
      </c>
      <c r="D15" s="38" t="s">
        <v>92</v>
      </c>
      <c r="E15" s="36" t="s">
        <v>78</v>
      </c>
      <c r="F15" s="39" t="s">
        <v>47</v>
      </c>
      <c r="G15" s="39"/>
      <c r="H15" s="39"/>
      <c r="I15" s="39" t="s">
        <v>50</v>
      </c>
      <c r="J15" s="39"/>
      <c r="K15" s="40"/>
      <c r="L15" s="41">
        <v>3</v>
      </c>
      <c r="M15" s="42" t="s">
        <v>24</v>
      </c>
      <c r="N15" s="42"/>
      <c r="O15" s="95"/>
    </row>
    <row r="16" spans="1:15" x14ac:dyDescent="0.15">
      <c r="A16" s="127"/>
      <c r="B16" s="36" t="s">
        <v>93</v>
      </c>
      <c r="C16" s="43" t="s">
        <v>57</v>
      </c>
      <c r="D16" s="44" t="s">
        <v>94</v>
      </c>
      <c r="E16" s="36" t="s">
        <v>95</v>
      </c>
      <c r="F16" s="39"/>
      <c r="G16" s="39" t="s">
        <v>48</v>
      </c>
      <c r="H16" s="39" t="s">
        <v>49</v>
      </c>
      <c r="I16" s="39"/>
      <c r="J16" s="39" t="s">
        <v>51</v>
      </c>
      <c r="K16" s="40" t="s">
        <v>52</v>
      </c>
      <c r="L16" s="41">
        <v>3</v>
      </c>
      <c r="M16" s="42" t="s">
        <v>24</v>
      </c>
      <c r="N16" s="42"/>
      <c r="O16" s="95"/>
    </row>
    <row r="17" spans="1:15" x14ac:dyDescent="0.15">
      <c r="A17" s="127"/>
      <c r="B17" s="36" t="s">
        <v>96</v>
      </c>
      <c r="C17" s="43" t="s">
        <v>57</v>
      </c>
      <c r="D17" s="36" t="s">
        <v>97</v>
      </c>
      <c r="E17" s="36" t="s">
        <v>98</v>
      </c>
      <c r="F17" s="39"/>
      <c r="G17" s="39"/>
      <c r="H17" s="39"/>
      <c r="I17" s="39"/>
      <c r="J17" s="39" t="s">
        <v>51</v>
      </c>
      <c r="K17" s="40"/>
      <c r="L17" s="41">
        <v>4</v>
      </c>
      <c r="M17" s="42" t="s">
        <v>24</v>
      </c>
      <c r="N17" s="42"/>
      <c r="O17" s="95"/>
    </row>
    <row r="18" spans="1:15" x14ac:dyDescent="0.15">
      <c r="A18" s="127"/>
      <c r="B18" s="36" t="s">
        <v>99</v>
      </c>
      <c r="C18" s="43" t="s">
        <v>57</v>
      </c>
      <c r="D18" s="36" t="s">
        <v>100</v>
      </c>
      <c r="E18" s="36" t="s">
        <v>101</v>
      </c>
      <c r="F18" s="39"/>
      <c r="G18" s="39"/>
      <c r="H18" s="39"/>
      <c r="I18" s="39"/>
      <c r="J18" s="85" t="s">
        <v>51</v>
      </c>
      <c r="K18" s="88" t="s">
        <v>52</v>
      </c>
      <c r="L18" s="41">
        <v>5</v>
      </c>
      <c r="M18" s="86" t="s">
        <v>26</v>
      </c>
      <c r="N18" s="84" t="s">
        <v>60</v>
      </c>
      <c r="O18" s="96"/>
    </row>
    <row r="19" spans="1:15" x14ac:dyDescent="0.15">
      <c r="A19" s="127"/>
      <c r="B19" s="36" t="s">
        <v>102</v>
      </c>
      <c r="C19" s="43" t="s">
        <v>57</v>
      </c>
      <c r="D19" s="36" t="s">
        <v>103</v>
      </c>
      <c r="E19" s="36" t="s">
        <v>301</v>
      </c>
      <c r="F19" s="39"/>
      <c r="G19" s="39"/>
      <c r="H19" s="39" t="s">
        <v>49</v>
      </c>
      <c r="I19" s="39"/>
      <c r="J19" s="85" t="s">
        <v>51</v>
      </c>
      <c r="K19" s="88" t="s">
        <v>52</v>
      </c>
      <c r="L19" s="41">
        <v>3</v>
      </c>
      <c r="M19" s="86" t="s">
        <v>26</v>
      </c>
      <c r="N19" s="42"/>
      <c r="O19" s="95"/>
    </row>
    <row r="20" spans="1:15" x14ac:dyDescent="0.15">
      <c r="A20" s="127"/>
      <c r="B20" s="36" t="s">
        <v>104</v>
      </c>
      <c r="C20" s="43" t="s">
        <v>57</v>
      </c>
      <c r="D20" s="36" t="s">
        <v>105</v>
      </c>
      <c r="E20" s="36" t="s">
        <v>106</v>
      </c>
      <c r="F20" s="39"/>
      <c r="G20" s="39" t="s">
        <v>48</v>
      </c>
      <c r="H20" s="39" t="s">
        <v>49</v>
      </c>
      <c r="I20" s="39"/>
      <c r="J20" s="85"/>
      <c r="K20" s="88"/>
      <c r="L20" s="41">
        <v>4</v>
      </c>
      <c r="M20" s="86" t="s">
        <v>26</v>
      </c>
      <c r="N20" s="84" t="s">
        <v>60</v>
      </c>
      <c r="O20" s="95"/>
    </row>
    <row r="21" spans="1:15" x14ac:dyDescent="0.15">
      <c r="A21" s="127"/>
      <c r="B21" s="44" t="s">
        <v>107</v>
      </c>
      <c r="C21" s="43" t="s">
        <v>57</v>
      </c>
      <c r="D21" s="36" t="s">
        <v>108</v>
      </c>
      <c r="E21" s="36" t="s">
        <v>109</v>
      </c>
      <c r="F21" s="39" t="s">
        <v>47</v>
      </c>
      <c r="G21" s="39"/>
      <c r="H21" s="39" t="s">
        <v>49</v>
      </c>
      <c r="I21" s="39"/>
      <c r="J21" s="39" t="s">
        <v>51</v>
      </c>
      <c r="K21" s="40" t="s">
        <v>52</v>
      </c>
      <c r="L21" s="41">
        <v>5</v>
      </c>
      <c r="M21" s="42" t="s">
        <v>26</v>
      </c>
      <c r="N21" s="42"/>
      <c r="O21" s="95"/>
    </row>
    <row r="22" spans="1:15" x14ac:dyDescent="0.15">
      <c r="A22" s="127"/>
      <c r="B22" s="36" t="s">
        <v>110</v>
      </c>
      <c r="C22" s="43" t="s">
        <v>57</v>
      </c>
      <c r="D22" s="87" t="s">
        <v>111</v>
      </c>
      <c r="E22" s="36" t="s">
        <v>112</v>
      </c>
      <c r="F22" s="39" t="s">
        <v>47</v>
      </c>
      <c r="G22" s="39"/>
      <c r="H22" s="39"/>
      <c r="I22" s="39" t="s">
        <v>50</v>
      </c>
      <c r="J22" s="39"/>
      <c r="K22" s="40"/>
      <c r="L22" s="41">
        <v>4</v>
      </c>
      <c r="M22" s="42" t="s">
        <v>24</v>
      </c>
      <c r="N22" s="42"/>
      <c r="O22" s="95"/>
    </row>
    <row r="23" spans="1:15" x14ac:dyDescent="0.15">
      <c r="A23" s="127"/>
      <c r="B23" s="36" t="s">
        <v>113</v>
      </c>
      <c r="C23" s="43" t="s">
        <v>57</v>
      </c>
      <c r="D23" s="87" t="s">
        <v>114</v>
      </c>
      <c r="E23" s="36" t="s">
        <v>115</v>
      </c>
      <c r="F23" s="85" t="s">
        <v>47</v>
      </c>
      <c r="G23" s="39"/>
      <c r="H23" s="39"/>
      <c r="I23" s="39"/>
      <c r="J23" s="85" t="s">
        <v>51</v>
      </c>
      <c r="K23" s="88" t="s">
        <v>52</v>
      </c>
      <c r="L23" s="41">
        <v>4</v>
      </c>
      <c r="M23" s="86" t="s">
        <v>24</v>
      </c>
      <c r="N23" s="84" t="s">
        <v>60</v>
      </c>
      <c r="O23" s="95"/>
    </row>
    <row r="24" spans="1:15" x14ac:dyDescent="0.15">
      <c r="A24" s="127"/>
      <c r="B24" s="36" t="s">
        <v>116</v>
      </c>
      <c r="C24" s="43" t="s">
        <v>57</v>
      </c>
      <c r="D24" s="36" t="s">
        <v>117</v>
      </c>
      <c r="E24" s="87" t="s">
        <v>118</v>
      </c>
      <c r="F24" s="39"/>
      <c r="G24" s="39"/>
      <c r="H24" s="39" t="s">
        <v>49</v>
      </c>
      <c r="I24" s="39"/>
      <c r="J24" s="39" t="s">
        <v>51</v>
      </c>
      <c r="K24" s="40" t="s">
        <v>52</v>
      </c>
      <c r="L24" s="41">
        <v>3</v>
      </c>
      <c r="M24" s="42" t="s">
        <v>26</v>
      </c>
      <c r="N24" s="86"/>
      <c r="O24" s="95"/>
    </row>
    <row r="25" spans="1:15" x14ac:dyDescent="0.15">
      <c r="A25" s="127"/>
      <c r="B25" s="36" t="s">
        <v>119</v>
      </c>
      <c r="C25" s="43" t="s">
        <v>57</v>
      </c>
      <c r="D25" s="36" t="s">
        <v>120</v>
      </c>
      <c r="E25" s="36" t="s">
        <v>121</v>
      </c>
      <c r="F25" s="39"/>
      <c r="G25" s="39"/>
      <c r="H25" s="39" t="s">
        <v>49</v>
      </c>
      <c r="I25" s="39"/>
      <c r="J25" s="39"/>
      <c r="K25" s="40"/>
      <c r="L25" s="41">
        <v>5</v>
      </c>
      <c r="M25" s="42" t="s">
        <v>24</v>
      </c>
      <c r="N25" s="42"/>
      <c r="O25" s="95"/>
    </row>
    <row r="26" spans="1:15" x14ac:dyDescent="0.15">
      <c r="A26" s="127"/>
      <c r="B26" s="36" t="s">
        <v>122</v>
      </c>
      <c r="C26" s="43" t="s">
        <v>57</v>
      </c>
      <c r="D26" s="36" t="s">
        <v>123</v>
      </c>
      <c r="E26" s="36" t="s">
        <v>124</v>
      </c>
      <c r="F26" s="39" t="s">
        <v>47</v>
      </c>
      <c r="G26" s="39"/>
      <c r="H26" s="39"/>
      <c r="I26" s="39" t="s">
        <v>50</v>
      </c>
      <c r="J26" s="39"/>
      <c r="K26" s="40"/>
      <c r="L26" s="41">
        <v>4</v>
      </c>
      <c r="M26" s="42" t="s">
        <v>24</v>
      </c>
      <c r="N26" s="42"/>
      <c r="O26" s="95"/>
    </row>
    <row r="27" spans="1:15" x14ac:dyDescent="0.15">
      <c r="A27" s="127"/>
      <c r="B27" s="36" t="s">
        <v>125</v>
      </c>
      <c r="C27" s="43" t="s">
        <v>57</v>
      </c>
      <c r="D27" s="36" t="s">
        <v>126</v>
      </c>
      <c r="E27" s="36" t="s">
        <v>127</v>
      </c>
      <c r="F27" s="39" t="s">
        <v>47</v>
      </c>
      <c r="G27" s="39"/>
      <c r="H27" s="39"/>
      <c r="I27" s="39" t="s">
        <v>50</v>
      </c>
      <c r="J27" s="39" t="s">
        <v>51</v>
      </c>
      <c r="K27" s="40" t="s">
        <v>52</v>
      </c>
      <c r="L27" s="41">
        <v>5</v>
      </c>
      <c r="M27" s="42" t="s">
        <v>26</v>
      </c>
      <c r="N27" s="42"/>
      <c r="O27" s="95"/>
    </row>
    <row r="28" spans="1:15" x14ac:dyDescent="0.15">
      <c r="A28" s="127"/>
      <c r="B28" s="36" t="s">
        <v>128</v>
      </c>
      <c r="C28" s="43" t="s">
        <v>57</v>
      </c>
      <c r="D28" s="36" t="s">
        <v>129</v>
      </c>
      <c r="E28" s="36" t="s">
        <v>130</v>
      </c>
      <c r="F28" s="39" t="s">
        <v>47</v>
      </c>
      <c r="G28" s="39"/>
      <c r="H28" s="39"/>
      <c r="I28" s="39" t="s">
        <v>50</v>
      </c>
      <c r="J28" s="39"/>
      <c r="K28" s="40" t="s">
        <v>52</v>
      </c>
      <c r="L28" s="41">
        <v>3</v>
      </c>
      <c r="M28" s="42" t="s">
        <v>26</v>
      </c>
      <c r="N28" s="42"/>
      <c r="O28" s="95"/>
    </row>
    <row r="29" spans="1:15" x14ac:dyDescent="0.15">
      <c r="A29" s="127"/>
      <c r="B29" s="36" t="s">
        <v>131</v>
      </c>
      <c r="C29" s="43" t="s">
        <v>57</v>
      </c>
      <c r="D29" s="36" t="s">
        <v>132</v>
      </c>
      <c r="E29" s="36" t="s">
        <v>127</v>
      </c>
      <c r="F29" s="39" t="s">
        <v>47</v>
      </c>
      <c r="G29" s="39"/>
      <c r="H29" s="39"/>
      <c r="I29" s="39"/>
      <c r="J29" s="39"/>
      <c r="K29" s="40"/>
      <c r="L29" s="41">
        <v>3</v>
      </c>
      <c r="M29" s="42" t="s">
        <v>24</v>
      </c>
      <c r="N29" s="42"/>
      <c r="O29" s="95"/>
    </row>
    <row r="30" spans="1:15" x14ac:dyDescent="0.15">
      <c r="A30" s="127"/>
      <c r="B30" s="36" t="s">
        <v>133</v>
      </c>
      <c r="C30" s="43" t="s">
        <v>57</v>
      </c>
      <c r="D30" s="36" t="s">
        <v>134</v>
      </c>
      <c r="E30" s="36" t="s">
        <v>72</v>
      </c>
      <c r="F30" s="39"/>
      <c r="G30" s="39"/>
      <c r="H30" s="85" t="s">
        <v>49</v>
      </c>
      <c r="I30" s="39"/>
      <c r="J30" s="39"/>
      <c r="K30" s="40"/>
      <c r="L30" s="41">
        <v>3</v>
      </c>
      <c r="M30" s="86" t="s">
        <v>24</v>
      </c>
      <c r="N30" s="86"/>
      <c r="O30" s="95"/>
    </row>
    <row r="31" spans="1:15" x14ac:dyDescent="0.15">
      <c r="A31" s="127"/>
      <c r="B31" s="36" t="s">
        <v>135</v>
      </c>
      <c r="C31" s="43" t="s">
        <v>57</v>
      </c>
      <c r="D31" s="36" t="s">
        <v>136</v>
      </c>
      <c r="E31" s="87" t="s">
        <v>137</v>
      </c>
      <c r="F31" s="39"/>
      <c r="G31" s="39"/>
      <c r="H31" s="39"/>
      <c r="I31" s="39" t="s">
        <v>50</v>
      </c>
      <c r="J31" s="39"/>
      <c r="K31" s="40"/>
      <c r="L31" s="41">
        <v>2</v>
      </c>
      <c r="M31" s="42" t="s">
        <v>26</v>
      </c>
      <c r="N31" s="42"/>
      <c r="O31" s="95"/>
    </row>
    <row r="32" spans="1:15" x14ac:dyDescent="0.15">
      <c r="A32" s="127"/>
      <c r="B32" s="36" t="s">
        <v>138</v>
      </c>
      <c r="C32" s="43" t="s">
        <v>57</v>
      </c>
      <c r="D32" s="36" t="s">
        <v>139</v>
      </c>
      <c r="E32" s="36" t="s">
        <v>140</v>
      </c>
      <c r="F32" s="39"/>
      <c r="G32" s="39"/>
      <c r="H32" s="39" t="s">
        <v>49</v>
      </c>
      <c r="I32" s="39" t="s">
        <v>50</v>
      </c>
      <c r="J32" s="39"/>
      <c r="K32" s="40"/>
      <c r="L32" s="41">
        <v>3</v>
      </c>
      <c r="M32" s="42" t="s">
        <v>26</v>
      </c>
      <c r="N32" s="42"/>
      <c r="O32" s="95"/>
    </row>
    <row r="33" spans="1:15" x14ac:dyDescent="0.15">
      <c r="A33" s="127"/>
      <c r="B33" s="36" t="s">
        <v>141</v>
      </c>
      <c r="C33" s="43" t="s">
        <v>57</v>
      </c>
      <c r="D33" s="36" t="s">
        <v>142</v>
      </c>
      <c r="E33" s="36" t="s">
        <v>143</v>
      </c>
      <c r="F33" s="39"/>
      <c r="G33" s="39"/>
      <c r="H33" s="39" t="s">
        <v>49</v>
      </c>
      <c r="I33" s="39"/>
      <c r="J33" s="39"/>
      <c r="K33" s="40"/>
      <c r="L33" s="41">
        <v>5</v>
      </c>
      <c r="M33" s="42" t="s">
        <v>24</v>
      </c>
      <c r="N33" s="84" t="s">
        <v>60</v>
      </c>
      <c r="O33" s="95"/>
    </row>
    <row r="34" spans="1:15" x14ac:dyDescent="0.15">
      <c r="A34" s="127"/>
      <c r="B34" s="36" t="s">
        <v>302</v>
      </c>
      <c r="C34" s="43" t="s">
        <v>57</v>
      </c>
      <c r="D34" s="36" t="s">
        <v>303</v>
      </c>
      <c r="E34" s="36" t="s">
        <v>304</v>
      </c>
      <c r="F34" s="39"/>
      <c r="G34" s="39"/>
      <c r="H34" s="39"/>
      <c r="I34" s="39"/>
      <c r="J34" s="85" t="s">
        <v>51</v>
      </c>
      <c r="K34" s="88" t="s">
        <v>52</v>
      </c>
      <c r="L34" s="41">
        <v>4</v>
      </c>
      <c r="M34" s="42" t="s">
        <v>26</v>
      </c>
      <c r="N34" s="84" t="s">
        <v>60</v>
      </c>
      <c r="O34" s="95"/>
    </row>
    <row r="35" spans="1:15" x14ac:dyDescent="0.15">
      <c r="A35" s="127"/>
      <c r="B35" s="87" t="s">
        <v>144</v>
      </c>
      <c r="C35" s="43" t="s">
        <v>57</v>
      </c>
      <c r="D35" s="87" t="s">
        <v>68</v>
      </c>
      <c r="E35" s="36" t="s">
        <v>145</v>
      </c>
      <c r="F35" s="39"/>
      <c r="G35" s="39"/>
      <c r="H35" s="85" t="s">
        <v>49</v>
      </c>
      <c r="I35" s="39"/>
      <c r="J35" s="85" t="s">
        <v>51</v>
      </c>
      <c r="K35" s="88" t="s">
        <v>52</v>
      </c>
      <c r="L35" s="41">
        <v>3</v>
      </c>
      <c r="M35" s="86" t="s">
        <v>26</v>
      </c>
      <c r="N35" s="86"/>
      <c r="O35" s="95"/>
    </row>
    <row r="36" spans="1:15" x14ac:dyDescent="0.15">
      <c r="A36" s="127"/>
      <c r="B36" s="36" t="s">
        <v>146</v>
      </c>
      <c r="C36" s="43" t="s">
        <v>57</v>
      </c>
      <c r="D36" s="36" t="s">
        <v>147</v>
      </c>
      <c r="E36" s="36" t="s">
        <v>148</v>
      </c>
      <c r="F36" s="39"/>
      <c r="G36" s="39"/>
      <c r="H36" s="39" t="s">
        <v>49</v>
      </c>
      <c r="I36" s="39"/>
      <c r="J36" s="39" t="s">
        <v>51</v>
      </c>
      <c r="K36" s="40"/>
      <c r="L36" s="41">
        <v>3</v>
      </c>
      <c r="M36" s="42" t="s">
        <v>24</v>
      </c>
      <c r="N36" s="42"/>
      <c r="O36" s="95"/>
    </row>
    <row r="37" spans="1:15" x14ac:dyDescent="0.15">
      <c r="A37" s="127"/>
      <c r="B37" s="36" t="s">
        <v>149</v>
      </c>
      <c r="C37" s="43" t="s">
        <v>57</v>
      </c>
      <c r="D37" s="36" t="s">
        <v>150</v>
      </c>
      <c r="E37" s="36" t="s">
        <v>63</v>
      </c>
      <c r="F37" s="39"/>
      <c r="G37" s="39"/>
      <c r="H37" s="39"/>
      <c r="I37" s="39" t="s">
        <v>50</v>
      </c>
      <c r="J37" s="39"/>
      <c r="K37" s="40"/>
      <c r="L37" s="41">
        <v>4</v>
      </c>
      <c r="M37" s="42" t="s">
        <v>26</v>
      </c>
      <c r="N37" s="42"/>
      <c r="O37" s="95"/>
    </row>
    <row r="38" spans="1:15" x14ac:dyDescent="0.15">
      <c r="A38" s="127"/>
      <c r="B38" s="36" t="s">
        <v>151</v>
      </c>
      <c r="C38" s="43" t="s">
        <v>57</v>
      </c>
      <c r="D38" s="36" t="s">
        <v>152</v>
      </c>
      <c r="E38" s="36" t="s">
        <v>153</v>
      </c>
      <c r="F38" s="39"/>
      <c r="G38" s="39" t="s">
        <v>48</v>
      </c>
      <c r="H38" s="39"/>
      <c r="I38" s="39"/>
      <c r="J38" s="39"/>
      <c r="K38" s="40"/>
      <c r="L38" s="41">
        <v>3</v>
      </c>
      <c r="M38" s="42" t="s">
        <v>24</v>
      </c>
      <c r="N38" s="42"/>
      <c r="O38" s="95"/>
    </row>
    <row r="39" spans="1:15" x14ac:dyDescent="0.15">
      <c r="A39" s="127"/>
      <c r="B39" s="36" t="s">
        <v>154</v>
      </c>
      <c r="C39" s="43" t="s">
        <v>57</v>
      </c>
      <c r="D39" s="36" t="s">
        <v>155</v>
      </c>
      <c r="E39" s="87" t="s">
        <v>156</v>
      </c>
      <c r="F39" s="39"/>
      <c r="G39" s="85" t="s">
        <v>48</v>
      </c>
      <c r="H39" s="39"/>
      <c r="I39" s="39"/>
      <c r="J39" s="39"/>
      <c r="K39" s="40"/>
      <c r="L39" s="41">
        <v>3</v>
      </c>
      <c r="M39" s="86" t="s">
        <v>24</v>
      </c>
      <c r="N39" s="86"/>
      <c r="O39" s="95"/>
    </row>
    <row r="40" spans="1:15" x14ac:dyDescent="0.15">
      <c r="A40" s="127"/>
      <c r="B40" s="36" t="s">
        <v>157</v>
      </c>
      <c r="C40" s="43" t="s">
        <v>57</v>
      </c>
      <c r="D40" s="36" t="s">
        <v>158</v>
      </c>
      <c r="E40" s="87" t="s">
        <v>159</v>
      </c>
      <c r="F40" s="39"/>
      <c r="G40" s="85" t="s">
        <v>48</v>
      </c>
      <c r="H40" s="39" t="s">
        <v>49</v>
      </c>
      <c r="I40" s="39"/>
      <c r="J40" s="39" t="s">
        <v>51</v>
      </c>
      <c r="K40" s="40" t="s">
        <v>52</v>
      </c>
      <c r="L40" s="41">
        <v>3</v>
      </c>
      <c r="M40" s="86" t="s">
        <v>26</v>
      </c>
      <c r="N40" s="86"/>
      <c r="O40" s="95"/>
    </row>
    <row r="41" spans="1:15" x14ac:dyDescent="0.15">
      <c r="A41" s="127"/>
      <c r="B41" s="36" t="s">
        <v>160</v>
      </c>
      <c r="C41" s="43" t="s">
        <v>57</v>
      </c>
      <c r="D41" s="36" t="s">
        <v>161</v>
      </c>
      <c r="E41" s="36" t="s">
        <v>156</v>
      </c>
      <c r="F41" s="39"/>
      <c r="G41" s="39" t="s">
        <v>48</v>
      </c>
      <c r="H41" s="39"/>
      <c r="I41" s="39"/>
      <c r="J41" s="39"/>
      <c r="K41" s="40"/>
      <c r="L41" s="41">
        <v>3</v>
      </c>
      <c r="M41" s="42" t="s">
        <v>24</v>
      </c>
      <c r="N41" s="42"/>
      <c r="O41" s="95"/>
    </row>
    <row r="42" spans="1:15" x14ac:dyDescent="0.15">
      <c r="A42" s="127"/>
      <c r="B42" s="36" t="s">
        <v>162</v>
      </c>
      <c r="C42" s="43" t="s">
        <v>57</v>
      </c>
      <c r="D42" s="36" t="s">
        <v>163</v>
      </c>
      <c r="E42" s="36" t="s">
        <v>164</v>
      </c>
      <c r="F42" s="39" t="s">
        <v>47</v>
      </c>
      <c r="G42" s="39"/>
      <c r="H42" s="39"/>
      <c r="I42" s="39" t="s">
        <v>50</v>
      </c>
      <c r="J42" s="39"/>
      <c r="K42" s="40" t="s">
        <v>52</v>
      </c>
      <c r="L42" s="41">
        <v>5</v>
      </c>
      <c r="M42" s="42" t="s">
        <v>24</v>
      </c>
      <c r="N42" s="42"/>
      <c r="O42" s="95"/>
    </row>
    <row r="43" spans="1:15" x14ac:dyDescent="0.15">
      <c r="A43" s="127"/>
      <c r="B43" s="36" t="s">
        <v>165</v>
      </c>
      <c r="C43" s="43" t="s">
        <v>57</v>
      </c>
      <c r="D43" s="36" t="s">
        <v>166</v>
      </c>
      <c r="E43" s="36" t="s">
        <v>167</v>
      </c>
      <c r="F43" s="39"/>
      <c r="G43" s="39"/>
      <c r="H43" s="39"/>
      <c r="I43" s="39"/>
      <c r="J43" s="39"/>
      <c r="K43" s="40" t="s">
        <v>52</v>
      </c>
      <c r="L43" s="41">
        <v>3</v>
      </c>
      <c r="M43" s="42" t="s">
        <v>26</v>
      </c>
      <c r="N43" s="84" t="s">
        <v>60</v>
      </c>
      <c r="O43" s="95"/>
    </row>
    <row r="44" spans="1:15" x14ac:dyDescent="0.15">
      <c r="A44" s="127"/>
      <c r="B44" s="36" t="s">
        <v>168</v>
      </c>
      <c r="C44" s="43" t="s">
        <v>57</v>
      </c>
      <c r="D44" s="36" t="s">
        <v>169</v>
      </c>
      <c r="E44" s="36" t="s">
        <v>159</v>
      </c>
      <c r="F44" s="39"/>
      <c r="G44" s="39"/>
      <c r="H44" s="39"/>
      <c r="I44" s="39"/>
      <c r="J44" s="39"/>
      <c r="K44" s="40"/>
      <c r="L44" s="41">
        <v>3</v>
      </c>
      <c r="M44" s="42" t="s">
        <v>26</v>
      </c>
      <c r="N44" s="56"/>
      <c r="O44" s="95"/>
    </row>
    <row r="45" spans="1:15" x14ac:dyDescent="0.15">
      <c r="A45" s="127"/>
      <c r="B45" s="36" t="s">
        <v>170</v>
      </c>
      <c r="C45" s="43" t="s">
        <v>57</v>
      </c>
      <c r="D45" s="36" t="s">
        <v>171</v>
      </c>
      <c r="E45" s="36" t="s">
        <v>164</v>
      </c>
      <c r="F45" s="39" t="s">
        <v>47</v>
      </c>
      <c r="G45" s="39"/>
      <c r="H45" s="39"/>
      <c r="I45" s="39"/>
      <c r="J45" s="39" t="s">
        <v>51</v>
      </c>
      <c r="K45" s="40" t="s">
        <v>52</v>
      </c>
      <c r="L45" s="41">
        <v>4</v>
      </c>
      <c r="M45" s="42" t="s">
        <v>26</v>
      </c>
      <c r="N45" s="84" t="s">
        <v>60</v>
      </c>
      <c r="O45" s="95"/>
    </row>
    <row r="46" spans="1:15" x14ac:dyDescent="0.15">
      <c r="A46" s="127"/>
      <c r="B46" s="36" t="s">
        <v>172</v>
      </c>
      <c r="C46" s="43" t="s">
        <v>57</v>
      </c>
      <c r="D46" s="36" t="s">
        <v>173</v>
      </c>
      <c r="E46" s="87" t="s">
        <v>106</v>
      </c>
      <c r="F46" s="39"/>
      <c r="G46" s="39"/>
      <c r="H46" s="39" t="s">
        <v>49</v>
      </c>
      <c r="I46" s="39"/>
      <c r="J46" s="39"/>
      <c r="K46" s="40"/>
      <c r="L46" s="41">
        <v>5</v>
      </c>
      <c r="M46" s="42" t="s">
        <v>24</v>
      </c>
      <c r="N46" s="42"/>
      <c r="O46" s="95"/>
    </row>
    <row r="47" spans="1:15" x14ac:dyDescent="0.15">
      <c r="A47" s="127"/>
      <c r="B47" s="36" t="s">
        <v>174</v>
      </c>
      <c r="C47" s="43" t="s">
        <v>57</v>
      </c>
      <c r="D47" s="36" t="s">
        <v>175</v>
      </c>
      <c r="E47" s="36" t="s">
        <v>176</v>
      </c>
      <c r="F47" s="39"/>
      <c r="G47" s="39"/>
      <c r="H47" s="39"/>
      <c r="I47" s="39"/>
      <c r="J47" s="39"/>
      <c r="K47" s="40"/>
      <c r="L47" s="41">
        <v>10</v>
      </c>
      <c r="M47" s="42" t="s">
        <v>22</v>
      </c>
      <c r="N47" s="84" t="s">
        <v>60</v>
      </c>
      <c r="O47" s="95"/>
    </row>
    <row r="48" spans="1:15" x14ac:dyDescent="0.15">
      <c r="A48" s="127"/>
      <c r="B48" s="36" t="s">
        <v>177</v>
      </c>
      <c r="C48" s="43" t="s">
        <v>57</v>
      </c>
      <c r="D48" s="36" t="s">
        <v>178</v>
      </c>
      <c r="E48" s="36" t="s">
        <v>179</v>
      </c>
      <c r="F48" s="39" t="s">
        <v>47</v>
      </c>
      <c r="G48" s="39"/>
      <c r="H48" s="39"/>
      <c r="I48" s="39" t="s">
        <v>50</v>
      </c>
      <c r="J48" s="39"/>
      <c r="K48" s="40"/>
      <c r="L48" s="41">
        <v>4</v>
      </c>
      <c r="M48" s="42" t="s">
        <v>26</v>
      </c>
      <c r="N48" s="42"/>
      <c r="O48" s="95"/>
    </row>
    <row r="49" spans="1:15" x14ac:dyDescent="0.15">
      <c r="A49" s="127"/>
      <c r="B49" s="36" t="s">
        <v>180</v>
      </c>
      <c r="C49" s="43" t="s">
        <v>57</v>
      </c>
      <c r="D49" s="36" t="s">
        <v>181</v>
      </c>
      <c r="E49" s="36" t="s">
        <v>84</v>
      </c>
      <c r="F49" s="39"/>
      <c r="G49" s="39" t="s">
        <v>48</v>
      </c>
      <c r="H49" s="39" t="s">
        <v>49</v>
      </c>
      <c r="I49" s="39"/>
      <c r="J49" s="39"/>
      <c r="K49" s="40"/>
      <c r="L49" s="41">
        <v>2</v>
      </c>
      <c r="M49" s="42" t="s">
        <v>26</v>
      </c>
      <c r="N49" s="42"/>
      <c r="O49" s="95"/>
    </row>
    <row r="50" spans="1:15" x14ac:dyDescent="0.15">
      <c r="A50" s="127"/>
      <c r="B50" s="47" t="s">
        <v>182</v>
      </c>
      <c r="C50" s="43" t="s">
        <v>57</v>
      </c>
      <c r="D50" s="36" t="s">
        <v>183</v>
      </c>
      <c r="E50" s="47" t="s">
        <v>59</v>
      </c>
      <c r="F50" s="39"/>
      <c r="G50" s="39" t="s">
        <v>48</v>
      </c>
      <c r="H50" s="39" t="s">
        <v>49</v>
      </c>
      <c r="I50" s="39" t="s">
        <v>50</v>
      </c>
      <c r="J50" s="39"/>
      <c r="K50" s="40" t="s">
        <v>52</v>
      </c>
      <c r="L50" s="41">
        <v>3</v>
      </c>
      <c r="M50" s="42" t="s">
        <v>24</v>
      </c>
      <c r="N50" s="84" t="s">
        <v>60</v>
      </c>
      <c r="O50" s="95"/>
    </row>
    <row r="51" spans="1:15" x14ac:dyDescent="0.15">
      <c r="A51" s="127"/>
      <c r="B51" s="44" t="s">
        <v>184</v>
      </c>
      <c r="C51" s="43" t="s">
        <v>57</v>
      </c>
      <c r="D51" s="36" t="s">
        <v>185</v>
      </c>
      <c r="E51" s="44" t="s">
        <v>186</v>
      </c>
      <c r="F51" s="39"/>
      <c r="G51" s="39" t="s">
        <v>48</v>
      </c>
      <c r="H51" s="39" t="s">
        <v>49</v>
      </c>
      <c r="I51" s="39"/>
      <c r="J51" s="39"/>
      <c r="K51" s="40"/>
      <c r="L51" s="41">
        <v>5</v>
      </c>
      <c r="M51" s="42" t="s">
        <v>26</v>
      </c>
      <c r="N51" s="94" t="s">
        <v>60</v>
      </c>
      <c r="O51" s="95"/>
    </row>
    <row r="52" spans="1:15" x14ac:dyDescent="0.15">
      <c r="A52" s="127"/>
      <c r="B52" s="36" t="s">
        <v>187</v>
      </c>
      <c r="C52" s="43" t="s">
        <v>57</v>
      </c>
      <c r="D52" s="36" t="s">
        <v>188</v>
      </c>
      <c r="E52" s="36" t="s">
        <v>159</v>
      </c>
      <c r="F52" s="39"/>
      <c r="G52" s="39"/>
      <c r="H52" s="39"/>
      <c r="I52" s="39" t="s">
        <v>50</v>
      </c>
      <c r="J52" s="39"/>
      <c r="K52" s="40"/>
      <c r="L52" s="41">
        <v>2</v>
      </c>
      <c r="M52" s="42" t="s">
        <v>26</v>
      </c>
      <c r="N52" s="91"/>
      <c r="O52" s="95"/>
    </row>
    <row r="53" spans="1:15" x14ac:dyDescent="0.15">
      <c r="A53" s="127"/>
      <c r="B53" s="36" t="s">
        <v>189</v>
      </c>
      <c r="C53" s="43" t="s">
        <v>57</v>
      </c>
      <c r="D53" s="36" t="s">
        <v>190</v>
      </c>
      <c r="E53" s="36" t="s">
        <v>191</v>
      </c>
      <c r="F53" s="39" t="s">
        <v>47</v>
      </c>
      <c r="G53" s="39"/>
      <c r="H53" s="39"/>
      <c r="I53" s="39" t="s">
        <v>50</v>
      </c>
      <c r="J53" s="39"/>
      <c r="K53" s="40"/>
      <c r="L53" s="41">
        <v>5</v>
      </c>
      <c r="M53" s="42" t="s">
        <v>24</v>
      </c>
      <c r="N53" s="42"/>
      <c r="O53" s="95"/>
    </row>
    <row r="54" spans="1:15" x14ac:dyDescent="0.15">
      <c r="A54" s="127"/>
      <c r="B54" t="s">
        <v>192</v>
      </c>
      <c r="C54" s="45" t="s">
        <v>57</v>
      </c>
      <c r="D54" t="s">
        <v>193</v>
      </c>
      <c r="E54" s="48" t="s">
        <v>194</v>
      </c>
      <c r="F54" s="39" t="s">
        <v>47</v>
      </c>
      <c r="G54" s="39"/>
      <c r="H54" s="39"/>
      <c r="I54" s="39"/>
      <c r="J54" s="39"/>
      <c r="K54" s="40"/>
      <c r="L54" s="41">
        <v>3</v>
      </c>
      <c r="M54" s="42" t="s">
        <v>24</v>
      </c>
      <c r="N54" s="42"/>
      <c r="O54" s="95"/>
    </row>
    <row r="55" spans="1:15" x14ac:dyDescent="0.15">
      <c r="A55" s="128"/>
      <c r="B55" s="49" t="s">
        <v>195</v>
      </c>
      <c r="C55" s="50" t="s">
        <v>57</v>
      </c>
      <c r="D55" s="49" t="s">
        <v>196</v>
      </c>
      <c r="E55" s="90" t="s">
        <v>127</v>
      </c>
      <c r="F55" s="51" t="s">
        <v>47</v>
      </c>
      <c r="G55" s="51"/>
      <c r="H55" s="51"/>
      <c r="I55" s="51" t="s">
        <v>50</v>
      </c>
      <c r="J55" s="51"/>
      <c r="K55" s="52"/>
      <c r="L55" s="53">
        <v>3</v>
      </c>
      <c r="M55" s="54" t="s">
        <v>24</v>
      </c>
      <c r="N55" s="84" t="s">
        <v>60</v>
      </c>
      <c r="O55" s="95"/>
    </row>
    <row r="56" spans="1:15" s="92" customFormat="1" ht="13" customHeight="1" x14ac:dyDescent="0.15">
      <c r="A56" s="123" t="s">
        <v>197</v>
      </c>
      <c r="B56" s="99" t="s">
        <v>198</v>
      </c>
      <c r="C56" s="43" t="s">
        <v>57</v>
      </c>
      <c r="D56" s="99" t="s">
        <v>199</v>
      </c>
      <c r="E56" s="99" t="s">
        <v>200</v>
      </c>
      <c r="F56" s="100"/>
      <c r="G56" s="100" t="s">
        <v>48</v>
      </c>
      <c r="H56" s="100"/>
      <c r="I56" s="100"/>
      <c r="J56" s="100"/>
      <c r="K56" s="101"/>
      <c r="L56" s="101">
        <v>4</v>
      </c>
      <c r="M56" s="101" t="s">
        <v>26</v>
      </c>
      <c r="N56" s="94" t="s">
        <v>60</v>
      </c>
      <c r="O56" s="95"/>
    </row>
    <row r="57" spans="1:15" x14ac:dyDescent="0.15">
      <c r="A57" s="124"/>
      <c r="B57" s="46" t="s">
        <v>201</v>
      </c>
      <c r="C57" s="43" t="s">
        <v>57</v>
      </c>
      <c r="D57" s="46" t="s">
        <v>202</v>
      </c>
      <c r="E57" s="46" t="s">
        <v>203</v>
      </c>
      <c r="F57" s="55"/>
      <c r="G57" s="55" t="s">
        <v>48</v>
      </c>
      <c r="H57" s="55"/>
      <c r="I57" s="55"/>
      <c r="J57" s="55"/>
      <c r="K57" s="56"/>
      <c r="L57" s="56">
        <v>4</v>
      </c>
      <c r="M57" s="56" t="s">
        <v>24</v>
      </c>
      <c r="N57" s="56"/>
      <c r="O57" s="95"/>
    </row>
    <row r="58" spans="1:15" x14ac:dyDescent="0.15">
      <c r="A58" s="124"/>
      <c r="B58" s="46" t="s">
        <v>204</v>
      </c>
      <c r="C58" s="43" t="s">
        <v>57</v>
      </c>
      <c r="D58" s="46" t="s">
        <v>205</v>
      </c>
      <c r="E58" s="46" t="s">
        <v>206</v>
      </c>
      <c r="F58" s="55"/>
      <c r="G58" s="55"/>
      <c r="H58" s="55"/>
      <c r="I58" s="55"/>
      <c r="J58" s="55" t="s">
        <v>51</v>
      </c>
      <c r="K58" s="56"/>
      <c r="L58" s="56">
        <v>2</v>
      </c>
      <c r="M58" s="56" t="s">
        <v>26</v>
      </c>
      <c r="N58" s="91"/>
      <c r="O58" s="95"/>
    </row>
    <row r="59" spans="1:15" s="92" customFormat="1" x14ac:dyDescent="0.15">
      <c r="A59" s="124"/>
      <c r="B59" s="89" t="s">
        <v>207</v>
      </c>
      <c r="C59" s="43" t="s">
        <v>57</v>
      </c>
      <c r="D59" s="89" t="s">
        <v>208</v>
      </c>
      <c r="E59" s="89" t="s">
        <v>209</v>
      </c>
      <c r="F59" s="97"/>
      <c r="G59" s="97"/>
      <c r="H59" s="97"/>
      <c r="I59" s="97"/>
      <c r="J59" s="97"/>
      <c r="K59" s="91" t="s">
        <v>52</v>
      </c>
      <c r="L59" s="91">
        <v>3</v>
      </c>
      <c r="M59" s="91" t="s">
        <v>26</v>
      </c>
      <c r="N59" s="91"/>
      <c r="O59" s="95"/>
    </row>
    <row r="60" spans="1:15" s="92" customFormat="1" x14ac:dyDescent="0.15">
      <c r="A60" s="124"/>
      <c r="B60" s="89" t="s">
        <v>210</v>
      </c>
      <c r="C60" s="43" t="s">
        <v>57</v>
      </c>
      <c r="D60" s="89" t="s">
        <v>211</v>
      </c>
      <c r="E60" s="89" t="s">
        <v>212</v>
      </c>
      <c r="F60" s="97"/>
      <c r="G60" s="97"/>
      <c r="H60" s="97"/>
      <c r="I60" s="97"/>
      <c r="J60" s="97"/>
      <c r="K60" s="91" t="s">
        <v>52</v>
      </c>
      <c r="L60" s="91">
        <v>4</v>
      </c>
      <c r="M60" s="91" t="s">
        <v>24</v>
      </c>
      <c r="N60" s="91"/>
      <c r="O60" s="95"/>
    </row>
    <row r="61" spans="1:15" x14ac:dyDescent="0.15">
      <c r="A61" s="124"/>
      <c r="B61" s="46" t="s">
        <v>213</v>
      </c>
      <c r="C61" s="43" t="s">
        <v>57</v>
      </c>
      <c r="D61" s="46" t="s">
        <v>214</v>
      </c>
      <c r="E61" s="46" t="s">
        <v>215</v>
      </c>
      <c r="F61" s="55"/>
      <c r="G61" s="55" t="s">
        <v>48</v>
      </c>
      <c r="H61" s="55"/>
      <c r="I61" s="55"/>
      <c r="J61" s="55"/>
      <c r="K61" s="56"/>
      <c r="L61" s="56">
        <v>4</v>
      </c>
      <c r="M61" s="56" t="s">
        <v>26</v>
      </c>
      <c r="N61" s="56"/>
      <c r="O61" s="95"/>
    </row>
    <row r="62" spans="1:15" x14ac:dyDescent="0.15">
      <c r="A62" s="124"/>
      <c r="B62" s="89" t="s">
        <v>216</v>
      </c>
      <c r="C62" s="43" t="s">
        <v>57</v>
      </c>
      <c r="D62" s="46" t="s">
        <v>217</v>
      </c>
      <c r="E62" s="89" t="s">
        <v>218</v>
      </c>
      <c r="F62" s="55"/>
      <c r="G62" s="55" t="s">
        <v>48</v>
      </c>
      <c r="H62" s="55"/>
      <c r="I62" s="55"/>
      <c r="J62" s="55"/>
      <c r="K62" s="56"/>
      <c r="L62" s="56">
        <v>2</v>
      </c>
      <c r="M62" s="56" t="s">
        <v>26</v>
      </c>
      <c r="N62" s="56"/>
      <c r="O62" s="95"/>
    </row>
    <row r="63" spans="1:15" x14ac:dyDescent="0.15">
      <c r="A63" s="124"/>
      <c r="B63" s="46" t="s">
        <v>219</v>
      </c>
      <c r="C63" s="43" t="s">
        <v>57</v>
      </c>
      <c r="D63" s="46" t="s">
        <v>220</v>
      </c>
      <c r="E63" s="46" t="s">
        <v>221</v>
      </c>
      <c r="F63" s="55"/>
      <c r="G63" s="55"/>
      <c r="H63" s="55"/>
      <c r="I63" s="55"/>
      <c r="J63" s="55" t="s">
        <v>51</v>
      </c>
      <c r="K63" s="56"/>
      <c r="L63" s="56">
        <v>3</v>
      </c>
      <c r="M63" s="56" t="s">
        <v>24</v>
      </c>
      <c r="N63" s="56"/>
      <c r="O63" s="95"/>
    </row>
    <row r="64" spans="1:15" s="92" customFormat="1" x14ac:dyDescent="0.15">
      <c r="A64" s="124"/>
      <c r="B64" s="89" t="s">
        <v>222</v>
      </c>
      <c r="C64" s="43" t="s">
        <v>57</v>
      </c>
      <c r="D64" s="89" t="s">
        <v>223</v>
      </c>
      <c r="E64" s="89" t="s">
        <v>224</v>
      </c>
      <c r="F64" s="97"/>
      <c r="G64" s="97" t="s">
        <v>48</v>
      </c>
      <c r="H64" s="97"/>
      <c r="I64" s="97"/>
      <c r="J64" s="97"/>
      <c r="K64" s="91"/>
      <c r="L64" s="91">
        <v>4</v>
      </c>
      <c r="M64" s="91" t="s">
        <v>26</v>
      </c>
      <c r="N64" s="91"/>
      <c r="O64" s="95"/>
    </row>
    <row r="65" spans="1:15" s="92" customFormat="1" x14ac:dyDescent="0.15">
      <c r="A65" s="124"/>
      <c r="B65" s="89" t="s">
        <v>225</v>
      </c>
      <c r="C65" s="43" t="s">
        <v>57</v>
      </c>
      <c r="D65" s="89" t="s">
        <v>226</v>
      </c>
      <c r="E65" s="89" t="s">
        <v>227</v>
      </c>
      <c r="F65" s="97" t="s">
        <v>47</v>
      </c>
      <c r="G65" s="97"/>
      <c r="H65" s="97"/>
      <c r="I65" s="97"/>
      <c r="J65" s="97"/>
      <c r="K65" s="91"/>
      <c r="L65" s="91">
        <v>4</v>
      </c>
      <c r="M65" s="91" t="s">
        <v>24</v>
      </c>
      <c r="N65" s="91"/>
      <c r="O65" s="95"/>
    </row>
    <row r="66" spans="1:15" s="92" customFormat="1" ht="14" x14ac:dyDescent="0.15">
      <c r="A66" s="124"/>
      <c r="B66" s="98" t="s">
        <v>228</v>
      </c>
      <c r="C66" s="43" t="s">
        <v>57</v>
      </c>
      <c r="D66" s="46" t="s">
        <v>229</v>
      </c>
      <c r="E66" s="89" t="s">
        <v>230</v>
      </c>
      <c r="F66" s="97"/>
      <c r="G66" s="97" t="s">
        <v>48</v>
      </c>
      <c r="H66" s="97"/>
      <c r="I66" s="97"/>
      <c r="J66" s="97"/>
      <c r="K66" s="91"/>
      <c r="L66" s="91">
        <v>4</v>
      </c>
      <c r="M66" s="91" t="s">
        <v>26</v>
      </c>
      <c r="N66" s="91"/>
      <c r="O66" s="95"/>
    </row>
    <row r="67" spans="1:15" x14ac:dyDescent="0.15">
      <c r="A67" s="124"/>
      <c r="B67" s="46" t="s">
        <v>231</v>
      </c>
      <c r="C67" s="43" t="s">
        <v>57</v>
      </c>
      <c r="D67" s="46" t="s">
        <v>232</v>
      </c>
      <c r="E67" s="46" t="s">
        <v>233</v>
      </c>
      <c r="F67" s="55"/>
      <c r="G67" s="55"/>
      <c r="H67" s="55" t="s">
        <v>49</v>
      </c>
      <c r="I67" s="55"/>
      <c r="J67" s="55"/>
      <c r="K67" s="56"/>
      <c r="L67" s="56">
        <v>3</v>
      </c>
      <c r="M67" s="56" t="s">
        <v>26</v>
      </c>
      <c r="N67" s="56"/>
      <c r="O67" s="95"/>
    </row>
    <row r="68" spans="1:15" x14ac:dyDescent="0.15">
      <c r="A68" s="124"/>
      <c r="B68" s="46" t="s">
        <v>234</v>
      </c>
      <c r="C68" s="43" t="s">
        <v>57</v>
      </c>
      <c r="D68" s="46" t="s">
        <v>235</v>
      </c>
      <c r="E68" s="46" t="s">
        <v>236</v>
      </c>
      <c r="F68" s="55"/>
      <c r="G68" s="55"/>
      <c r="H68" s="55"/>
      <c r="I68" s="55"/>
      <c r="J68" s="55" t="s">
        <v>51</v>
      </c>
      <c r="K68" s="56"/>
      <c r="L68" s="56">
        <v>4</v>
      </c>
      <c r="M68" s="56" t="s">
        <v>24</v>
      </c>
      <c r="N68" s="56"/>
      <c r="O68" s="95"/>
    </row>
    <row r="69" spans="1:15" s="92" customFormat="1" x14ac:dyDescent="0.15">
      <c r="A69" s="124"/>
      <c r="B69" s="89" t="s">
        <v>237</v>
      </c>
      <c r="C69" s="43" t="s">
        <v>57</v>
      </c>
      <c r="D69" s="46" t="s">
        <v>238</v>
      </c>
      <c r="E69" s="89" t="s">
        <v>239</v>
      </c>
      <c r="F69" s="97"/>
      <c r="G69" s="97" t="s">
        <v>48</v>
      </c>
      <c r="H69" s="97"/>
      <c r="I69" s="97"/>
      <c r="J69" s="97"/>
      <c r="K69" s="91"/>
      <c r="L69" s="91">
        <v>5</v>
      </c>
      <c r="M69" s="91" t="s">
        <v>24</v>
      </c>
      <c r="N69" s="91"/>
      <c r="O69" s="95"/>
    </row>
    <row r="70" spans="1:15" s="92" customFormat="1" x14ac:dyDescent="0.15">
      <c r="A70" s="124"/>
      <c r="B70" s="89" t="s">
        <v>240</v>
      </c>
      <c r="C70" s="43" t="s">
        <v>57</v>
      </c>
      <c r="D70" s="89" t="s">
        <v>241</v>
      </c>
      <c r="E70" s="89" t="s">
        <v>242</v>
      </c>
      <c r="F70" s="97"/>
      <c r="G70" s="97" t="s">
        <v>48</v>
      </c>
      <c r="H70" s="97"/>
      <c r="I70" s="97"/>
      <c r="J70" s="97"/>
      <c r="K70" s="91"/>
      <c r="L70" s="91">
        <v>4</v>
      </c>
      <c r="M70" s="91" t="s">
        <v>24</v>
      </c>
      <c r="N70" s="91"/>
      <c r="O70" s="95"/>
    </row>
    <row r="71" spans="1:15" s="92" customFormat="1" x14ac:dyDescent="0.15">
      <c r="A71" s="124"/>
      <c r="B71" s="89" t="s">
        <v>243</v>
      </c>
      <c r="C71" s="43" t="s">
        <v>57</v>
      </c>
      <c r="D71" s="89" t="s">
        <v>244</v>
      </c>
      <c r="E71" s="89" t="s">
        <v>245</v>
      </c>
      <c r="F71" s="97" t="s">
        <v>47</v>
      </c>
      <c r="G71" s="97"/>
      <c r="H71" s="97"/>
      <c r="I71" s="97"/>
      <c r="J71" s="97"/>
      <c r="K71" s="91"/>
      <c r="L71" s="91">
        <v>5</v>
      </c>
      <c r="M71" s="91" t="s">
        <v>24</v>
      </c>
      <c r="N71" s="91"/>
      <c r="O71" s="95"/>
    </row>
    <row r="72" spans="1:15" x14ac:dyDescent="0.15">
      <c r="A72" s="124"/>
      <c r="B72" s="46" t="s">
        <v>246</v>
      </c>
      <c r="C72" s="43" t="s">
        <v>57</v>
      </c>
      <c r="D72" s="46" t="s">
        <v>247</v>
      </c>
      <c r="E72" s="89" t="s">
        <v>248</v>
      </c>
      <c r="F72" s="55"/>
      <c r="G72" s="55"/>
      <c r="H72" s="55"/>
      <c r="I72" s="55"/>
      <c r="J72" s="55"/>
      <c r="K72" s="56"/>
      <c r="L72" s="56">
        <v>3</v>
      </c>
      <c r="M72" s="56" t="s">
        <v>26</v>
      </c>
      <c r="N72" s="91"/>
      <c r="O72" s="95"/>
    </row>
    <row r="73" spans="1:15" s="92" customFormat="1" x14ac:dyDescent="0.15">
      <c r="A73" s="124"/>
      <c r="B73" s="89" t="s">
        <v>249</v>
      </c>
      <c r="C73" s="43" t="s">
        <v>57</v>
      </c>
      <c r="D73" s="89" t="s">
        <v>250</v>
      </c>
      <c r="E73" s="89" t="s">
        <v>251</v>
      </c>
      <c r="F73" s="97"/>
      <c r="G73" s="97" t="s">
        <v>48</v>
      </c>
      <c r="H73" s="97"/>
      <c r="I73" s="97"/>
      <c r="J73" s="97"/>
      <c r="K73" s="91"/>
      <c r="L73" s="91">
        <v>3</v>
      </c>
      <c r="M73" s="91" t="s">
        <v>26</v>
      </c>
      <c r="N73" s="91"/>
      <c r="O73" s="95"/>
    </row>
    <row r="74" spans="1:15" x14ac:dyDescent="0.15">
      <c r="A74" s="124"/>
      <c r="B74" s="46" t="s">
        <v>252</v>
      </c>
      <c r="C74" s="43" t="s">
        <v>57</v>
      </c>
      <c r="D74" s="46" t="s">
        <v>253</v>
      </c>
      <c r="E74" s="46" t="s">
        <v>254</v>
      </c>
      <c r="F74" s="55"/>
      <c r="G74" s="55"/>
      <c r="H74" s="55" t="s">
        <v>49</v>
      </c>
      <c r="I74" s="55"/>
      <c r="J74" s="55"/>
      <c r="K74" s="56"/>
      <c r="L74" s="56">
        <v>2</v>
      </c>
      <c r="M74" s="56" t="s">
        <v>26</v>
      </c>
      <c r="N74" s="56"/>
      <c r="O74" s="95"/>
    </row>
    <row r="75" spans="1:15" x14ac:dyDescent="0.15">
      <c r="A75" s="124"/>
      <c r="B75" s="46" t="s">
        <v>255</v>
      </c>
      <c r="C75" s="43" t="s">
        <v>57</v>
      </c>
      <c r="D75" s="46" t="s">
        <v>256</v>
      </c>
      <c r="E75" s="46" t="s">
        <v>257</v>
      </c>
      <c r="F75" s="55"/>
      <c r="G75" s="55"/>
      <c r="H75" s="55"/>
      <c r="I75" s="55"/>
      <c r="J75" s="55" t="s">
        <v>51</v>
      </c>
      <c r="K75" s="56"/>
      <c r="L75" s="56">
        <v>2</v>
      </c>
      <c r="M75" s="56" t="s">
        <v>24</v>
      </c>
      <c r="N75" s="56"/>
      <c r="O75" s="95"/>
    </row>
    <row r="76" spans="1:15" x14ac:dyDescent="0.15">
      <c r="A76" s="124"/>
      <c r="B76" s="46" t="s">
        <v>258</v>
      </c>
      <c r="C76" s="43" t="s">
        <v>57</v>
      </c>
      <c r="D76" s="46" t="s">
        <v>259</v>
      </c>
      <c r="E76" s="46" t="s">
        <v>260</v>
      </c>
      <c r="F76" s="55"/>
      <c r="G76" s="55"/>
      <c r="H76" s="55"/>
      <c r="I76" s="55"/>
      <c r="J76" s="55" t="s">
        <v>51</v>
      </c>
      <c r="K76" s="56"/>
      <c r="L76" s="56">
        <v>2</v>
      </c>
      <c r="M76" s="56" t="s">
        <v>26</v>
      </c>
      <c r="N76" s="56"/>
      <c r="O76" s="95"/>
    </row>
    <row r="77" spans="1:15" s="92" customFormat="1" x14ac:dyDescent="0.15">
      <c r="A77" s="124"/>
      <c r="B77" s="89" t="s">
        <v>261</v>
      </c>
      <c r="C77" s="43" t="s">
        <v>57</v>
      </c>
      <c r="D77" s="46" t="s">
        <v>262</v>
      </c>
      <c r="E77" s="89" t="s">
        <v>263</v>
      </c>
      <c r="F77" s="97" t="s">
        <v>47</v>
      </c>
      <c r="G77" s="97"/>
      <c r="H77" s="97"/>
      <c r="I77" s="97"/>
      <c r="J77" s="97"/>
      <c r="K77" s="91"/>
      <c r="L77" s="91">
        <v>5</v>
      </c>
      <c r="M77" s="91" t="s">
        <v>26</v>
      </c>
      <c r="N77" s="91"/>
      <c r="O77" s="95"/>
    </row>
    <row r="78" spans="1:15" s="92" customFormat="1" x14ac:dyDescent="0.15">
      <c r="A78" s="124"/>
      <c r="B78" s="89" t="s">
        <v>264</v>
      </c>
      <c r="C78" s="43" t="s">
        <v>57</v>
      </c>
      <c r="D78" s="46" t="s">
        <v>265</v>
      </c>
      <c r="E78" s="89" t="s">
        <v>266</v>
      </c>
      <c r="F78" s="97" t="s">
        <v>47</v>
      </c>
      <c r="G78" s="97"/>
      <c r="H78" s="97"/>
      <c r="I78" s="97"/>
      <c r="J78" s="97"/>
      <c r="K78" s="91"/>
      <c r="L78" s="91">
        <v>5</v>
      </c>
      <c r="M78" s="91" t="s">
        <v>24</v>
      </c>
      <c r="N78" s="91"/>
      <c r="O78" s="95"/>
    </row>
    <row r="79" spans="1:15" s="92" customFormat="1" x14ac:dyDescent="0.15">
      <c r="A79" s="124"/>
      <c r="B79" s="89" t="s">
        <v>267</v>
      </c>
      <c r="C79" s="43" t="s">
        <v>57</v>
      </c>
      <c r="D79" s="46" t="s">
        <v>268</v>
      </c>
      <c r="E79" s="89" t="s">
        <v>269</v>
      </c>
      <c r="F79" s="102"/>
      <c r="G79" s="97"/>
      <c r="H79" s="97"/>
      <c r="I79" s="97"/>
      <c r="J79" s="97"/>
      <c r="K79" s="91" t="s">
        <v>52</v>
      </c>
      <c r="L79" s="91">
        <v>4</v>
      </c>
      <c r="M79" s="91" t="s">
        <v>26</v>
      </c>
      <c r="N79" s="91"/>
      <c r="O79" s="95"/>
    </row>
    <row r="80" spans="1:15" x14ac:dyDescent="0.15">
      <c r="A80" s="124"/>
      <c r="B80" s="46" t="s">
        <v>270</v>
      </c>
      <c r="C80" s="43" t="s">
        <v>57</v>
      </c>
      <c r="D80" s="46" t="s">
        <v>271</v>
      </c>
      <c r="E80" s="46" t="s">
        <v>257</v>
      </c>
      <c r="F80" s="55"/>
      <c r="G80" s="55"/>
      <c r="H80" s="55" t="s">
        <v>49</v>
      </c>
      <c r="I80" s="55"/>
      <c r="J80" s="55"/>
      <c r="K80" s="56"/>
      <c r="L80" s="56">
        <v>2</v>
      </c>
      <c r="M80" s="56" t="s">
        <v>26</v>
      </c>
      <c r="N80" s="56"/>
      <c r="O80" s="95"/>
    </row>
    <row r="81" spans="1:15" s="92" customFormat="1" x14ac:dyDescent="0.15">
      <c r="A81" s="124"/>
      <c r="B81" s="89" t="s">
        <v>272</v>
      </c>
      <c r="C81" s="43" t="s">
        <v>57</v>
      </c>
      <c r="D81" s="46" t="s">
        <v>273</v>
      </c>
      <c r="E81" s="89" t="s">
        <v>274</v>
      </c>
      <c r="F81" s="97"/>
      <c r="G81" s="97" t="s">
        <v>48</v>
      </c>
      <c r="H81" s="97"/>
      <c r="I81" s="97"/>
      <c r="J81" s="97"/>
      <c r="K81" s="91"/>
      <c r="L81" s="91">
        <v>4</v>
      </c>
      <c r="M81" s="91" t="s">
        <v>26</v>
      </c>
      <c r="N81" s="94" t="s">
        <v>60</v>
      </c>
      <c r="O81" s="95"/>
    </row>
    <row r="82" spans="1:15" s="92" customFormat="1" x14ac:dyDescent="0.15">
      <c r="A82" s="124"/>
      <c r="B82" s="89" t="s">
        <v>275</v>
      </c>
      <c r="C82" s="43" t="s">
        <v>57</v>
      </c>
      <c r="D82" s="46" t="s">
        <v>276</v>
      </c>
      <c r="E82" s="89" t="s">
        <v>277</v>
      </c>
      <c r="F82" s="97"/>
      <c r="G82" s="97"/>
      <c r="H82" s="97" t="s">
        <v>49</v>
      </c>
      <c r="I82" s="97"/>
      <c r="J82" s="97"/>
      <c r="K82" s="91"/>
      <c r="L82" s="91">
        <v>2</v>
      </c>
      <c r="M82" s="91" t="s">
        <v>26</v>
      </c>
      <c r="N82" s="91"/>
      <c r="O82" s="95"/>
    </row>
    <row r="83" spans="1:15" s="92" customFormat="1" x14ac:dyDescent="0.15">
      <c r="A83" s="124"/>
      <c r="B83" s="89" t="s">
        <v>278</v>
      </c>
      <c r="C83" s="43" t="s">
        <v>57</v>
      </c>
      <c r="D83" s="46" t="s">
        <v>279</v>
      </c>
      <c r="E83" s="89" t="s">
        <v>280</v>
      </c>
      <c r="F83" s="97"/>
      <c r="G83" s="97"/>
      <c r="H83" s="97"/>
      <c r="I83" s="97"/>
      <c r="J83" s="97" t="s">
        <v>51</v>
      </c>
      <c r="K83" s="91"/>
      <c r="L83" s="91">
        <v>4</v>
      </c>
      <c r="M83" s="91" t="s">
        <v>26</v>
      </c>
      <c r="N83" s="91"/>
      <c r="O83" s="95"/>
    </row>
    <row r="84" spans="1:15" s="92" customFormat="1" x14ac:dyDescent="0.15">
      <c r="A84" s="124"/>
      <c r="B84" s="89" t="s">
        <v>281</v>
      </c>
      <c r="C84" s="43" t="s">
        <v>57</v>
      </c>
      <c r="D84" s="89" t="s">
        <v>282</v>
      </c>
      <c r="E84" s="89" t="s">
        <v>283</v>
      </c>
      <c r="F84" s="97"/>
      <c r="G84" s="97"/>
      <c r="H84" s="97" t="s">
        <v>49</v>
      </c>
      <c r="I84" s="97"/>
      <c r="J84" s="97"/>
      <c r="K84" s="91"/>
      <c r="L84" s="91">
        <v>4</v>
      </c>
      <c r="M84" s="91" t="s">
        <v>26</v>
      </c>
      <c r="N84" s="91"/>
      <c r="O84" s="95"/>
    </row>
    <row r="85" spans="1:15" s="92" customFormat="1" x14ac:dyDescent="0.15">
      <c r="A85" s="124"/>
      <c r="B85" s="89" t="s">
        <v>284</v>
      </c>
      <c r="C85" s="43" t="s">
        <v>57</v>
      </c>
      <c r="D85" s="89" t="s">
        <v>285</v>
      </c>
      <c r="E85" s="89" t="s">
        <v>286</v>
      </c>
      <c r="F85" s="97"/>
      <c r="G85" s="97"/>
      <c r="H85" s="97" t="s">
        <v>49</v>
      </c>
      <c r="I85" s="97"/>
      <c r="J85" s="97"/>
      <c r="K85" s="91"/>
      <c r="L85" s="91">
        <v>3</v>
      </c>
      <c r="M85" s="91" t="s">
        <v>24</v>
      </c>
      <c r="N85" s="91"/>
      <c r="O85" s="95"/>
    </row>
    <row r="86" spans="1:15" s="92" customFormat="1" x14ac:dyDescent="0.15">
      <c r="A86" s="124"/>
      <c r="B86" s="89" t="s">
        <v>287</v>
      </c>
      <c r="C86" s="43" t="s">
        <v>57</v>
      </c>
      <c r="D86" s="89" t="s">
        <v>288</v>
      </c>
      <c r="E86" s="89" t="s">
        <v>289</v>
      </c>
      <c r="F86" s="97"/>
      <c r="G86" s="97" t="s">
        <v>48</v>
      </c>
      <c r="H86" s="97"/>
      <c r="I86" s="97"/>
      <c r="J86" s="97"/>
      <c r="K86" s="91"/>
      <c r="L86" s="91">
        <v>4</v>
      </c>
      <c r="M86" s="91" t="s">
        <v>24</v>
      </c>
      <c r="N86" s="91"/>
      <c r="O86" s="95"/>
    </row>
    <row r="87" spans="1:15" x14ac:dyDescent="0.15">
      <c r="A87" s="124"/>
      <c r="B87" s="46" t="s">
        <v>290</v>
      </c>
      <c r="C87" s="43" t="s">
        <v>57</v>
      </c>
      <c r="D87" s="46" t="s">
        <v>291</v>
      </c>
      <c r="E87" s="46" t="s">
        <v>292</v>
      </c>
      <c r="F87" s="55"/>
      <c r="G87" s="55"/>
      <c r="H87" s="55" t="s">
        <v>49</v>
      </c>
      <c r="I87" s="55"/>
      <c r="J87" s="55"/>
      <c r="K87" s="56"/>
      <c r="L87" s="56">
        <v>3</v>
      </c>
      <c r="M87" s="56" t="s">
        <v>26</v>
      </c>
      <c r="N87" s="56"/>
      <c r="O87" s="95"/>
    </row>
    <row r="88" spans="1:15" x14ac:dyDescent="0.15">
      <c r="A88" s="124"/>
      <c r="B88" s="46" t="s">
        <v>293</v>
      </c>
      <c r="C88" s="43" t="s">
        <v>57</v>
      </c>
      <c r="D88" s="46" t="s">
        <v>294</v>
      </c>
      <c r="E88" s="46" t="s">
        <v>295</v>
      </c>
      <c r="F88" s="55"/>
      <c r="G88" s="55"/>
      <c r="H88" s="55"/>
      <c r="I88" s="55"/>
      <c r="J88" s="55" t="s">
        <v>51</v>
      </c>
      <c r="K88" s="56"/>
      <c r="L88" s="56">
        <v>4</v>
      </c>
      <c r="M88" s="56" t="s">
        <v>24</v>
      </c>
      <c r="N88" s="56"/>
      <c r="O88" s="95"/>
    </row>
    <row r="89" spans="1:15" s="92" customFormat="1" x14ac:dyDescent="0.15">
      <c r="A89" s="124"/>
      <c r="B89" s="89" t="s">
        <v>296</v>
      </c>
      <c r="C89" s="43" t="s">
        <v>57</v>
      </c>
      <c r="D89" s="89" t="s">
        <v>297</v>
      </c>
      <c r="E89" s="89" t="s">
        <v>298</v>
      </c>
      <c r="F89" s="97"/>
      <c r="G89" s="97" t="s">
        <v>48</v>
      </c>
      <c r="H89" s="97"/>
      <c r="I89" s="97"/>
      <c r="J89" s="97"/>
      <c r="K89" s="91"/>
      <c r="L89" s="91">
        <v>3</v>
      </c>
      <c r="M89" s="91" t="s">
        <v>24</v>
      </c>
      <c r="N89" s="91"/>
      <c r="O89" s="95"/>
    </row>
    <row r="90" spans="1:15" x14ac:dyDescent="0.15">
      <c r="A90" s="125"/>
      <c r="B90" s="57" t="s">
        <v>299</v>
      </c>
      <c r="C90" s="103" t="s">
        <v>57</v>
      </c>
      <c r="D90" s="57" t="s">
        <v>300</v>
      </c>
      <c r="E90" s="57" t="s">
        <v>233</v>
      </c>
      <c r="F90" s="58"/>
      <c r="G90" s="58"/>
      <c r="H90" s="58"/>
      <c r="I90" s="58"/>
      <c r="J90" s="58" t="s">
        <v>51</v>
      </c>
      <c r="K90" s="59"/>
      <c r="L90" s="59">
        <v>2</v>
      </c>
      <c r="M90" s="59" t="s">
        <v>24</v>
      </c>
      <c r="N90" s="59"/>
      <c r="O90" s="95"/>
    </row>
    <row r="91" spans="1:15" x14ac:dyDescent="0.15">
      <c r="A91" s="30"/>
    </row>
    <row r="92" spans="1:15" x14ac:dyDescent="0.15">
      <c r="A92" s="30"/>
    </row>
  </sheetData>
  <sheetProtection algorithmName="SHA-512" hashValue="uQsve36pVdIyLrAeM73FeNeC6sOvIwYCx/3PFMj1GvC56xP/XGOcJkDN7V/ywl44qHtb8PnOjRf+lA10sxwXfQ==" saltValue="Um+akGSBOCeUTZ6oNQfYxg==" spinCount="100000" sheet="1" objects="1" scenarios="1"/>
  <mergeCells count="3">
    <mergeCell ref="F1:K1"/>
    <mergeCell ref="A56:A90"/>
    <mergeCell ref="A4:A55"/>
  </mergeCells>
  <phoneticPr fontId="4" type="noConversion"/>
  <hyperlinks>
    <hyperlink ref="C5" r:id="rId1" xr:uid="{00000000-0004-0000-0100-000000000000}"/>
    <hyperlink ref="C6" r:id="rId2" xr:uid="{00000000-0004-0000-0100-000001000000}"/>
    <hyperlink ref="C7" r:id="rId3" xr:uid="{00000000-0004-0000-0100-000002000000}"/>
    <hyperlink ref="C9" r:id="rId4" xr:uid="{00000000-0004-0000-0100-000003000000}"/>
    <hyperlink ref="C10" r:id="rId5" xr:uid="{00000000-0004-0000-0100-000004000000}"/>
    <hyperlink ref="C12" r:id="rId6" xr:uid="{00000000-0004-0000-0100-000005000000}"/>
    <hyperlink ref="C14" r:id="rId7" xr:uid="{00000000-0004-0000-0100-000006000000}"/>
    <hyperlink ref="C15" r:id="rId8" xr:uid="{00000000-0004-0000-0100-000007000000}"/>
    <hyperlink ref="C16" r:id="rId9" xr:uid="{00000000-0004-0000-0100-000008000000}"/>
    <hyperlink ref="C17" r:id="rId10" xr:uid="{00000000-0004-0000-0100-000009000000}"/>
    <hyperlink ref="C19" r:id="rId11" xr:uid="{00000000-0004-0000-0100-00000A000000}"/>
    <hyperlink ref="C21" r:id="rId12" xr:uid="{00000000-0004-0000-0100-00000B000000}"/>
    <hyperlink ref="C22" r:id="rId13" xr:uid="{00000000-0004-0000-0100-00000C000000}"/>
    <hyperlink ref="C24" r:id="rId14" xr:uid="{00000000-0004-0000-0100-00000D000000}"/>
    <hyperlink ref="C26" r:id="rId15" xr:uid="{00000000-0004-0000-0100-00000E000000}"/>
    <hyperlink ref="C27" r:id="rId16" xr:uid="{00000000-0004-0000-0100-00000F000000}"/>
    <hyperlink ref="C28" r:id="rId17" xr:uid="{00000000-0004-0000-0100-000010000000}"/>
    <hyperlink ref="C29" r:id="rId18" xr:uid="{00000000-0004-0000-0100-000011000000}"/>
    <hyperlink ref="C31" r:id="rId19" xr:uid="{00000000-0004-0000-0100-000012000000}"/>
    <hyperlink ref="C32" r:id="rId20" xr:uid="{00000000-0004-0000-0100-000013000000}"/>
    <hyperlink ref="C42" r:id="rId21" xr:uid="{00000000-0004-0000-0100-000014000000}"/>
    <hyperlink ref="C43" r:id="rId22" xr:uid="{00000000-0004-0000-0100-000015000000}"/>
    <hyperlink ref="C45" r:id="rId23" xr:uid="{00000000-0004-0000-0100-000016000000}"/>
    <hyperlink ref="C46" r:id="rId24" xr:uid="{00000000-0004-0000-0100-000017000000}"/>
    <hyperlink ref="C47" r:id="rId25" xr:uid="{00000000-0004-0000-0100-000018000000}"/>
    <hyperlink ref="C48" r:id="rId26" xr:uid="{00000000-0004-0000-0100-000019000000}"/>
    <hyperlink ref="C49" r:id="rId27" xr:uid="{00000000-0004-0000-0100-00001A000000}"/>
    <hyperlink ref="C50" r:id="rId28" xr:uid="{00000000-0004-0000-0100-00001B000000}"/>
    <hyperlink ref="C51" r:id="rId29" xr:uid="{00000000-0004-0000-0100-00001C000000}"/>
    <hyperlink ref="C53" r:id="rId30" xr:uid="{00000000-0004-0000-0100-00001D000000}"/>
    <hyperlink ref="C54" r:id="rId31" xr:uid="{00000000-0004-0000-0100-00001E000000}"/>
    <hyperlink ref="C55" r:id="rId32" xr:uid="{00000000-0004-0000-0100-00001F000000}"/>
    <hyperlink ref="C56" r:id="rId33" xr:uid="{00000000-0004-0000-0100-000020000000}"/>
    <hyperlink ref="C59" r:id="rId34" xr:uid="{00000000-0004-0000-0100-000021000000}"/>
    <hyperlink ref="C60" r:id="rId35" xr:uid="{00000000-0004-0000-0100-000022000000}"/>
    <hyperlink ref="C61" r:id="rId36" xr:uid="{00000000-0004-0000-0100-000023000000}"/>
    <hyperlink ref="C62" r:id="rId37" xr:uid="{00000000-0004-0000-0100-000024000000}"/>
    <hyperlink ref="C63" r:id="rId38" xr:uid="{00000000-0004-0000-0100-000025000000}"/>
    <hyperlink ref="C64" r:id="rId39" xr:uid="{00000000-0004-0000-0100-000026000000}"/>
    <hyperlink ref="C65" r:id="rId40" xr:uid="{00000000-0004-0000-0100-000027000000}"/>
    <hyperlink ref="C67" r:id="rId41" xr:uid="{00000000-0004-0000-0100-000028000000}"/>
    <hyperlink ref="C68" r:id="rId42" xr:uid="{00000000-0004-0000-0100-000029000000}"/>
    <hyperlink ref="C69" r:id="rId43" xr:uid="{00000000-0004-0000-0100-00002A000000}"/>
    <hyperlink ref="C86" r:id="rId44" xr:uid="{00000000-0004-0000-0100-00002B000000}"/>
    <hyperlink ref="C71" r:id="rId45" xr:uid="{00000000-0004-0000-0100-00002C000000}"/>
    <hyperlink ref="C72" r:id="rId46" xr:uid="{00000000-0004-0000-0100-00002D000000}"/>
    <hyperlink ref="C73" r:id="rId47" xr:uid="{00000000-0004-0000-0100-00002E000000}"/>
    <hyperlink ref="C74" r:id="rId48" xr:uid="{00000000-0004-0000-0100-00002F000000}"/>
    <hyperlink ref="C75" r:id="rId49" xr:uid="{00000000-0004-0000-0100-000030000000}"/>
    <hyperlink ref="C76" r:id="rId50" xr:uid="{00000000-0004-0000-0100-000031000000}"/>
    <hyperlink ref="C77" r:id="rId51" xr:uid="{00000000-0004-0000-0100-000032000000}"/>
    <hyperlink ref="C78" r:id="rId52" xr:uid="{00000000-0004-0000-0100-000033000000}"/>
    <hyperlink ref="C79" r:id="rId53" xr:uid="{00000000-0004-0000-0100-000034000000}"/>
    <hyperlink ref="C80" r:id="rId54" xr:uid="{00000000-0004-0000-0100-000035000000}"/>
    <hyperlink ref="C82" r:id="rId55" xr:uid="{00000000-0004-0000-0100-000036000000}"/>
    <hyperlink ref="C83" r:id="rId56" xr:uid="{00000000-0004-0000-0100-000037000000}"/>
    <hyperlink ref="C84" r:id="rId57" xr:uid="{00000000-0004-0000-0100-000038000000}"/>
    <hyperlink ref="C87" r:id="rId58" xr:uid="{00000000-0004-0000-0100-000039000000}"/>
    <hyperlink ref="C88" r:id="rId59" xr:uid="{00000000-0004-0000-0100-00003A000000}"/>
    <hyperlink ref="C90" r:id="rId60" xr:uid="{00000000-0004-0000-0100-00003B000000}"/>
    <hyperlink ref="C81" r:id="rId61" xr:uid="{00000000-0004-0000-0100-00003C000000}"/>
    <hyperlink ref="C57" r:id="rId62" xr:uid="{00000000-0004-0000-0100-00003D000000}"/>
    <hyperlink ref="C11" r:id="rId63" xr:uid="{00000000-0004-0000-0100-00003E000000}"/>
    <hyperlink ref="C33" r:id="rId64" xr:uid="{00000000-0004-0000-0100-00003F000000}"/>
    <hyperlink ref="C37" r:id="rId65" xr:uid="{00000000-0004-0000-0100-000040000000}"/>
    <hyperlink ref="C85" r:id="rId66" xr:uid="{00000000-0004-0000-0100-000041000000}"/>
    <hyperlink ref="C25" r:id="rId67" xr:uid="{00000000-0004-0000-0100-000042000000}"/>
    <hyperlink ref="C36" r:id="rId68" xr:uid="{00000000-0004-0000-0100-000043000000}"/>
    <hyperlink ref="C41" r:id="rId69" xr:uid="{00000000-0004-0000-0100-000044000000}"/>
    <hyperlink ref="C89" r:id="rId70" xr:uid="{00000000-0004-0000-0100-000045000000}"/>
    <hyperlink ref="C58" r:id="rId71" xr:uid="{00000000-0004-0000-0100-000046000000}"/>
    <hyperlink ref="C13" r:id="rId72" xr:uid="{00000000-0004-0000-0100-000047000000}"/>
    <hyperlink ref="C18" r:id="rId73" xr:uid="{00000000-0004-0000-0100-000048000000}"/>
    <hyperlink ref="C20" r:id="rId74" xr:uid="{00000000-0004-0000-0100-000049000000}"/>
    <hyperlink ref="C23" r:id="rId75" xr:uid="{00000000-0004-0000-0100-00004A000000}"/>
    <hyperlink ref="C39" r:id="rId76" xr:uid="{00000000-0004-0000-0100-00004B000000}"/>
    <hyperlink ref="C35" r:id="rId77" xr:uid="{00000000-0004-0000-0100-00004C000000}"/>
    <hyperlink ref="C30" r:id="rId78" xr:uid="{00000000-0004-0000-0100-00004D000000}"/>
    <hyperlink ref="C70" r:id="rId79" xr:uid="{567465C8-D0A0-8341-97D0-4AD42B5AC1F8}"/>
    <hyperlink ref="C66" r:id="rId80" xr:uid="{774990DC-86AD-0E40-850F-87602CD2746C}"/>
    <hyperlink ref="C4" r:id="rId81" xr:uid="{E512D274-A8E8-984C-9E98-D8B322B2750F}"/>
  </hyperlinks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</vt:lpstr>
      <vt:lpstr>CoursSGM</vt:lpstr>
    </vt:vector>
  </TitlesOfParts>
  <Manager/>
  <Company>EPFL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 Fürbringer</dc:creator>
  <cp:keywords/>
  <dc:description/>
  <cp:lastModifiedBy>Asha Baskaralingam</cp:lastModifiedBy>
  <cp:revision/>
  <dcterms:created xsi:type="dcterms:W3CDTF">2009-05-27T11:34:59Z</dcterms:created>
  <dcterms:modified xsi:type="dcterms:W3CDTF">2018-09-24T12:01:24Z</dcterms:modified>
  <cp:category/>
  <cp:contentStatus/>
</cp:coreProperties>
</file>